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3" activeTab="0"/>
  </bookViews>
  <sheets>
    <sheet name="Projekt na 2013 r_2" sheetId="1" r:id="rId1"/>
    <sheet name="__VBA__0" sheetId="2" r:id="rId2"/>
    <sheet name="__VBA__1" sheetId="3" r:id="rId3"/>
    <sheet name="__VBA__0_2" sheetId="4" r:id="rId4"/>
  </sheets>
  <definedNames>
    <definedName name="_xlnm.Print_Area" localSheetId="0">'Projekt na 2013 r_2'!$A$3:$G$357</definedName>
    <definedName name="Excel_BuiltIn_Print_Area1">#REF!</definedName>
    <definedName name="Excel_BuiltIn__FilterDatabase">#REF!</definedName>
    <definedName name="Excel_BuiltIn_Print_Area_1">#REF!</definedName>
    <definedName name="Excel_BuiltIn_Print_Area_1_1">#REF!</definedName>
    <definedName name="Excel_BuiltIn__FilterDatabase_1">#REF!</definedName>
    <definedName name="Excel_BuiltIn_Print_Area_1_11">#REF!</definedName>
    <definedName name="Excel_BuiltIn_Print_Area_2">#REF!</definedName>
    <definedName name="Excel_BuiltIn_Print_Area_3">#REF!</definedName>
    <definedName name="Excel_BuiltIn__FilterDatabase_1_1">#REF!</definedName>
    <definedName name="Excel_BuiltIn_Print_Area_4">#REF!</definedName>
    <definedName name="Excel_BuiltIn__FilterDatabase_2">#REF!</definedName>
    <definedName name="Excel_BuiltIn_Print_Area_2_1">#REF!</definedName>
    <definedName name="Excel_BuiltIn_Print_Area_1_1_1">#REF!</definedName>
    <definedName name="Excel_BuiltIn_Print_Area_2_1_1">#REF!</definedName>
    <definedName name="Excel_BuiltIn__FilterDatabase_1_1_1">#REF!</definedName>
    <definedName name="Excel_BuiltIn_Print_Area_3_1">#REF!</definedName>
    <definedName name="Excel_BuiltIn__FilterDatabase_1_1_1_1">#REF!</definedName>
    <definedName name="Excel_BuiltIn_Print_Area_4_1">#REF!</definedName>
    <definedName name="Excel_BuiltIn__FilterDatabase_2_1">#REF!</definedName>
    <definedName name="Excel_BuiltIn__FilterDatabase_3">#REF!</definedName>
    <definedName name="Excel_BuiltIn_Print_Area_5">#REF!</definedName>
    <definedName name="Excel_BuiltIn__FilterDatabase_4">#REF!</definedName>
    <definedName name="Excel_BuiltIn_Print_Area_1_1_1_1">#REF!</definedName>
    <definedName name="Excel_BuiltIn__FilterDatabase_1_1_1_1_1">#REF!</definedName>
    <definedName name="Excel_BuiltIn_Print_Area_1_1_1_1_1">#REF!</definedName>
    <definedName name="Excel_BuiltIn__FilterDatabase_1_1_1_1_1_1">#REF!</definedName>
    <definedName name="Excel_BuiltIn_Print_Area_2_1_1_1">#REF!</definedName>
    <definedName name="Excel_BuiltIn__FilterDatabase_2_1_1">#REF!</definedName>
    <definedName name="Excel_BuiltIn_Print_Area_3_1_1">#REF!</definedName>
    <definedName name="Excel_BuiltIn__FilterDatabase_3_1">#REF!</definedName>
    <definedName name="Excel_BuiltIn__FilterDatabase_1_1_1_1_1_1_1">#REF!</definedName>
    <definedName name="Excel_BuiltIn__FilterDatabase_1_1_1_1_1_1_1_1">#REF!</definedName>
    <definedName name="Excel_BuiltIn__FilterDatabase_1_1_2">#REF!</definedName>
    <definedName name="Excel_BuiltIn__FilterDatabase_1_1_3">#REF!</definedName>
    <definedName name="Excel_BuiltIn__FilterDatabase_1_1_4">#REF!</definedName>
    <definedName name="Excel_BuiltIn__FilterDatabase_1_1_1_1_1_1_1_1_1">#REF!</definedName>
    <definedName name="Excel_BuiltIn__FilterDatabase_1_2">#REF!</definedName>
    <definedName name="Excel_BuiltIn__FilterDatabase_1_2_1">#REF!</definedName>
    <definedName name="Excel_BuiltIn__FilterDatabase_1_2_2">#REF!</definedName>
    <definedName name="Excel_BuiltIn__FilterDatabase_1_2_3">#REF!</definedName>
    <definedName name="Excel_BuiltIn__FilterDatabase_1_2_4">#REF!</definedName>
    <definedName name="Excel_BuiltIn__FilterDatabase_2_1_1_1">#REF!</definedName>
    <definedName name="Excel_BuiltIn__FilterDatabase_3_1_1">#REF!</definedName>
    <definedName name="Excel_BuiltIn__FilterDatabase_4_1">#REF!</definedName>
    <definedName name="Excel_BuiltIn_Print_Area_1_1_2">#REF!</definedName>
    <definedName name="Excel_BuiltIn_Print_Area_1_1_3">#REF!</definedName>
    <definedName name="Excel_BuiltIn_Print_Area_1_1_4">#REF!</definedName>
    <definedName name="Excel_BuiltIn_Print_Area_1_1_5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2_1">#REF!</definedName>
    <definedName name="Excel_BuiltIn_Print_Area_1_1_3_1">#REF!</definedName>
    <definedName name="Excel_BuiltIn_Print_Area_1_1_4_1">#REF!</definedName>
    <definedName name="Excel_BuiltIn_Print_Area_1_1_5_1">#REF!</definedName>
    <definedName name="Excel_BuiltIn_Print_Area_1_1_5_1_1">#REF!</definedName>
    <definedName name="Excel_BuiltIn_Print_Area_1_1_5_2">#REF!</definedName>
    <definedName name="Excel_BuiltIn_Print_Area_1_1_5_3">#REF!</definedName>
    <definedName name="Excel_BuiltIn_Print_Area_1_1_5_4">#REF!</definedName>
    <definedName name="Excel_BuiltIn_Print_Area_2_1_1_1_1">#REF!</definedName>
    <definedName name="Excel_BuiltIn_Print_Area_2_1_1_1_1_1">#REF!</definedName>
    <definedName name="Excel_BuiltIn_Print_Area_3_1_1_1">#REF!</definedName>
    <definedName name="Excel_BuiltIn_Print_Area_4_1_1">#REF!</definedName>
  </definedNames>
  <calcPr fullCalcOnLoad="1"/>
</workbook>
</file>

<file path=xl/sharedStrings.xml><?xml version="1.0" encoding="utf-8"?>
<sst xmlns="http://schemas.openxmlformats.org/spreadsheetml/2006/main" count="455" uniqueCount="227">
  <si>
    <t>Załącznik Nr 1</t>
  </si>
  <si>
    <t>do Zarządzenia Nr 549/XI/2012</t>
  </si>
  <si>
    <t>Burmistrza Gołdapi</t>
  </si>
  <si>
    <t>z dnia 9 listopada 2012 r.</t>
  </si>
  <si>
    <t>Projekt planu dochodów budżetowych na 2013 rok</t>
  </si>
  <si>
    <t>Klasyfikacja</t>
  </si>
  <si>
    <t>Wyszczególnienie</t>
  </si>
  <si>
    <t>Projekt Planu</t>
  </si>
  <si>
    <t>z tego plan na 2013</t>
  </si>
  <si>
    <t>NOWA</t>
  </si>
  <si>
    <t>nazwa, dział, rozdział</t>
  </si>
  <si>
    <t>Dochodów</t>
  </si>
  <si>
    <t>bieżące</t>
  </si>
  <si>
    <t>majątkowe</t>
  </si>
  <si>
    <t>Dz.</t>
  </si>
  <si>
    <t>Rozdz</t>
  </si>
  <si>
    <t>§</t>
  </si>
  <si>
    <t>Na 2013</t>
  </si>
  <si>
    <t>I. DOCHODY WŁASNE OGÓŁEM</t>
  </si>
  <si>
    <t>w tym: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</si>
  <si>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</si>
  <si>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</si>
  <si>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</si>
  <si>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</si>
  <si>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</si>
  <si>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</si>
  <si>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020</t>
  </si>
  <si>
    <t>LEŚNICTWO</t>
  </si>
  <si>
    <t>02001</t>
  </si>
  <si>
    <t>gospodarka leśna</t>
  </si>
  <si>
    <t>0750</t>
  </si>
  <si>
    <t>dochody z najmu i dzierżawy składników majątkowych Skarbu Państwa lub jednostek samorządu terytorialnego oraz innych umów o podobnym charakterze</t>
  </si>
  <si>
    <t>02095</t>
  </si>
  <si>
    <t>Pozostała działalność</t>
  </si>
  <si>
    <t>0960</t>
  </si>
  <si>
    <t>otrzymane spadki, zapisy i darowizny w postaci pieniężnej</t>
  </si>
  <si>
    <t>TRANSPORT I ŁĄCZNOŚĆ</t>
  </si>
  <si>
    <t>Drogi publiczne gminne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</si>
  <si>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</si>
  <si>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</si>
  <si>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</si>
  <si>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</si>
  <si>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0690</t>
  </si>
  <si>
    <t>Upomnienia koszty sądowe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</si>
  <si>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</si>
  <si>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</si>
  <si>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</si>
  <si>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</si>
  <si>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0780</t>
  </si>
  <si>
    <t>dochody ze zbycia praw majątkowych</t>
  </si>
  <si>
    <t>0910</t>
  </si>
  <si>
    <t>odsetki od nieterminowych wpłat</t>
  </si>
  <si>
    <t>DZIAŁALNOŚĆ USŁUGOWA</t>
  </si>
  <si>
    <t>Cmentarze</t>
  </si>
  <si>
    <t>0830</t>
  </si>
  <si>
    <t>wpływy z usług</t>
  </si>
  <si>
    <t>ADMINISTRACJA PUBLICZNA</t>
  </si>
  <si>
    <t>Urzędy wojewódzkie</t>
  </si>
  <si>
    <t>wpływy z różnych opłat</t>
  </si>
  <si>
    <t>Urzędy gmin (miast i miast na prawach powiatu)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</si>
  <si>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</si>
  <si>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</si>
  <si>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</si>
  <si>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</si>
  <si>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0580</t>
  </si>
  <si>
    <t>Grzywny i inne kary pieniężne</t>
  </si>
  <si>
    <t>Promocja jednostek samorządu terytorialnego</t>
  </si>
  <si>
    <t>0840</t>
  </si>
  <si>
    <t>wpływy ze sprzedaży wyrobów</t>
  </si>
  <si>
    <t>BEZPIECZEŃSTWO PUBLICZNE I OCHRONA PRZECIWPOŻAROWA</t>
  </si>
  <si>
    <t>Ochotnicze straże pożarne</t>
  </si>
  <si>
    <t>0870</t>
  </si>
  <si>
    <t>wpływy ze sprzedaży składników majątkowych</t>
  </si>
  <si>
    <t>straż miejska</t>
  </si>
  <si>
    <t>0570</t>
  </si>
  <si>
    <t>grzywny, mandaty i inne kary pieniężne od ludności</t>
  </si>
  <si>
    <t>pozostała działalność</t>
  </si>
  <si>
    <t>DOCHODY OD OSÓB PRAWNYCH, OD OSÓB FIZYCZNYCH I INNYCH JEDNOSTEK NIE POSIADAJĄCYCH OSOBOWOŚCI PRAWNEJ ORAZ WYDATKI ZWIĄZANE Z ICH POBOREM</t>
  </si>
  <si>
    <t>Wpływy z podatku dochodowego od osób fizycznych</t>
  </si>
  <si>
    <t>0350</t>
  </si>
  <si>
    <t>wpływy z karty podatkowej</t>
  </si>
  <si>
    <t>odsetki od nieterminowych opłat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</si>
  <si>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</si>
  <si>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</si>
  <si>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</si>
  <si>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</si>
  <si>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</si>
  <si>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</si>
  <si>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</si>
  <si>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</si>
  <si>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</si>
  <si>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wpływy z podatku rolnego, podatku leśnego, podatku od czynności cywilnoprawnych, podatku od spadków i darowizn oraz podatków i opłat lokalnych od osób fizycznych</t>
  </si>
  <si>
    <t>0360</t>
  </si>
  <si>
    <t>podatek od spadków i darowizn</t>
  </si>
  <si>
    <t>0390</t>
  </si>
  <si>
    <t>opłata uzdrowiskowa</t>
  </si>
  <si>
    <t>0430</t>
  </si>
  <si>
    <t>opłata targowa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</si>
  <si>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</si>
  <si>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</si>
  <si>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</si>
  <si>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</si>
  <si>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opłaty za zezwolenia na sprzedaż alkoholu</t>
  </si>
  <si>
    <t>opłata adiacencka</t>
  </si>
  <si>
    <t>wpływy z różnych rozliczeń</t>
  </si>
  <si>
    <t>0460</t>
  </si>
  <si>
    <t>wpływy z opłaty eksploatacyjnej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</si>
  <si>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</si>
  <si>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</si>
  <si>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</si>
  <si>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</si>
  <si>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</si>
  <si>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OBSŁUGA DŁUGU PUBLICZNEGO</t>
  </si>
  <si>
    <t>rozliczenia z tytułu poręczeń i gwarancji udzielonych przez JST</t>
  </si>
  <si>
    <t>wpływy z tytułu poręczeń i gwarancji, w tym należności Uboczne</t>
  </si>
  <si>
    <t>RÓŻNE ROZLICZENIA</t>
  </si>
  <si>
    <t>różne rozliczenia finansowe</t>
  </si>
  <si>
    <t>0920</t>
  </si>
  <si>
    <t>pozostałe odsetki</t>
  </si>
  <si>
    <t>OŚWIATA I WYCHOWANIE</t>
  </si>
  <si>
    <t>szkoły podstawowe</t>
  </si>
  <si>
    <t>przedszkola</t>
  </si>
  <si>
    <t>odsetki</t>
  </si>
  <si>
    <t>gimnazja</t>
  </si>
  <si>
    <t>dowożenie uczniów do szkół</t>
  </si>
  <si>
    <t>sprzedaż składników majątkowych</t>
  </si>
  <si>
    <t>OCHRONA ZDROWIA</t>
  </si>
  <si>
    <t>Przeciwdziałanie alkoholizmowi</t>
  </si>
  <si>
    <t>OPIEKA SPOŁECZNA</t>
  </si>
  <si>
    <t>Domy Pomocy Społecznej</t>
  </si>
  <si>
    <t>otrzymane spadki, zapisy i darowizny w formie pieniężnej</t>
  </si>
  <si>
    <t>Świadczenia rodzinne</t>
  </si>
  <si>
    <t>0980</t>
  </si>
  <si>
    <t>Zwrot nienależnie pobranych świadczeń rodzinnych z lat ubiegłych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</si>
  <si>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</si>
  <si>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</si>
  <si>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</si>
  <si>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</si>
  <si>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</si>
  <si>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</si>
  <si>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</si>
  <si>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</si>
  <si>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</si>
  <si>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Wypływy związane z gromadzeniem środków z opłat i kar za korzystanie ze środowiska</t>
  </si>
  <si>
    <t>Wpływy związane z gromadzeniem opłaty produktowej</t>
  </si>
  <si>
    <t>0400</t>
  </si>
  <si>
    <t>Opłata produktowa</t>
  </si>
  <si>
    <t>Opłata za wyrejestrowanie pojazdu</t>
  </si>
  <si>
    <t>KULTURA I OCHRONA DZIEDZICTWA NARODOWEGO</t>
  </si>
  <si>
    <t>KULTURA FIZYCZNA I SPORT</t>
  </si>
  <si>
    <t>Obiekty sportowe</t>
  </si>
  <si>
    <t>Kary</t>
  </si>
  <si>
    <t>Zadania z zakresu kultury fizycznej i sportu</t>
  </si>
  <si>
    <t>Odsetki</t>
  </si>
  <si>
    <t>II. DOTACJE CELOWE NA ZADANIA WŁASNE GMINY</t>
  </si>
  <si>
    <t>Infrastruktura wodociągowa i sanitancyjna wsi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</si>
  <si>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</si>
  <si>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pozyskane z innych źródeł. Płatności w zakresie budżetu środków europejskich.</t>
  </si>
  <si>
    <t>Środki na dofinansowanie własnych inwestycji gmin, pozyskane z innych źródeł. Finansowanie programów i projektów ze środków funduszy strukturalnych, Funduszu Spójności oraz Sekcji Gwarancji Europejskiego Funduszu Orientacji I Gwarancji Rolnej</t>
  </si>
  <si>
    <t>Dotacje celowe otrzymane z budżetu państwa na realizację inwestycji i zakupów inwestycyjnych własnych gmin (związków gmin)</t>
  </si>
  <si>
    <t>Dotacje celowe otrzymane z budżetu na finansowanie i dofinansowanie kosztów realizacji inwestycji i zakupów inwestycyjnych innych jednostek sektora finansów publicznych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</si>
  <si>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</si>
  <si>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samorządu terytorialnego na dofinansowanie własnych zadań inwestycyjnych i zakupów inwestycyjnych</t>
  </si>
  <si>
    <t>Gospodarka gruntami i nieruchomościami</t>
  </si>
  <si>
    <t>dotacje celowe otrzymane z budżetu na zadania bieżące realizowane przez gminę na podstawie porozumień</t>
  </si>
  <si>
    <t>Ochotnicze Straże Pożarne</t>
  </si>
  <si>
    <t>obrona cywilna</t>
  </si>
  <si>
    <t>dotacje celowe otrzymane z budżetu państwa na realizację  własnych zadań bieżących gmin (związków gmin)</t>
  </si>
  <si>
    <t>zarządzanie kryzysowe</t>
  </si>
  <si>
    <t>dotacje celowe przekazane z budżetu państwa na realizację inwestycji i zakupów inwestycyjnych własnych gmin</t>
  </si>
  <si>
    <t>Różne rozliczenia finansowe</t>
  </si>
  <si>
    <t>Szkoły podstawowe</t>
  </si>
  <si>
    <t>POMOC  SPOŁECZNA</t>
  </si>
  <si>
    <t>składki na ubezpieczenie zdrowotne opłacone za osoby pobierające niektóre świadczenia z pomocy społecznej</t>
  </si>
  <si>
    <t>Zasiłki i pomoc w naturze oraz składki na ubezpieczenie społeczne i zdrowotne</t>
  </si>
  <si>
    <t>Zasiłki stałe</t>
  </si>
  <si>
    <t>POZOSTAŁE ZADANIA W ZAKRESIE POLITYKI SPOŁECZNEJ</t>
  </si>
  <si>
    <t>EDUKACYJNA OPIEKA WYCHOWAWCZA</t>
  </si>
  <si>
    <t>Pomoc materialna dla uczniów</t>
  </si>
  <si>
    <t>Środki na dofinansowanie własnych inwestycji gmin, pozyskane z innych źródeł.</t>
  </si>
  <si>
    <t xml:space="preserve">dotacje celowe otrzymane z budżetu państwa na realizację inwestycji i zakupów inwestycyjnych, współfinansowanie programów i projektów realizowanych ze środków funduszy strukturalnych </t>
  </si>
  <si>
    <t>III. ŚRODKI POZYSKANE Z INNYCH ŹRÓDEŁ NA ZADANIA WŁASNE</t>
  </si>
  <si>
    <t>TURYSTYKA</t>
  </si>
  <si>
    <t>Środki na dofinansowanie własnych zadań bieżących gmin pozyskane z innych źródeł</t>
  </si>
  <si>
    <t>zadania w zakresie upowszechniania turystyki</t>
  </si>
  <si>
    <t>promocja jednostek samorządu terytorialnego</t>
  </si>
  <si>
    <t>rekompensaty utraconych dochodów w podatkach i opłatach lokalnych</t>
  </si>
  <si>
    <t>dotacje celowe w ramach paragrafów finansowych z udziałem środków europejskich</t>
  </si>
  <si>
    <t>dotacje rozwojowe oraz środki na finansowanie Wspólnej Polityki Rolnej, środki na dofinansowanie własnych inwestycji gmin pozyskanych z innych źródeł. Finansowanie programów i projektów ze środków strukturalnych</t>
  </si>
  <si>
    <t>dotacje otrzymane z funduszy celowych na realizację zadań bieżących jednostek sektora finansów publicznych</t>
  </si>
  <si>
    <t>IV. DOTACJE NA ZADANIA W RAMACH POROZUMIEŃ I UMÓW</t>
  </si>
  <si>
    <t>Drogi publiczne wojewódzkie</t>
  </si>
  <si>
    <t>dotacje celowe otrzymane od samorządu województwa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</si>
  <si>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</si>
  <si>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dotacje celowe otrzymane z powiatu na zadania bieżące realizowana na podstawie porozumień</t>
  </si>
  <si>
    <t>dotacje celowe otrzymane z powiatu na inwestycje i zakupy inwest. Realizowana na podstawie porozumień</t>
  </si>
  <si>
    <t>Biblioteki</t>
  </si>
  <si>
    <t>dotacje celowe otrzymane z powiatu za zadania bieżące realizowane na podstawie porozumień (umów) między jednostkami samorządu terytorialnego</t>
  </si>
  <si>
    <t>V. DOTACJE CELOWE NA ZADANIA ZLECONE</t>
  </si>
  <si>
    <t>01095</t>
  </si>
  <si>
    <t>dotacje celowe otrzymane z budżetu państwa na realizację zadań bieżących z zakresu administracji rządowej oraz innych zadań zleconych gminie (związkom gmin) ustawami</t>
  </si>
  <si>
    <t>Spis powszechny i inne</t>
  </si>
  <si>
    <t>URZĘDY NACZELNYCH ORGANÓW WŁADZY PAŃSTWOWEJ, KONTROLI i OCHRONY PRAW ORAZ SĄDOWNICTWA</t>
  </si>
  <si>
    <t>Urzędy naczelnych organów władzy państwowej, kontroli i ochrony prawa</t>
  </si>
  <si>
    <t>wybory Prezydenta Rzeczypospolitej Polskiej</t>
  </si>
  <si>
    <t>wybory Wybory do Sejmu i Senatu</t>
  </si>
  <si>
    <t>Wybory do rad gmin</t>
  </si>
  <si>
    <t>OBRONA NARODOWA</t>
  </si>
  <si>
    <t>Pozostałe wydatki obronne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</si>
  <si>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</si>
  <si>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</si>
  <si>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POMOC SPOŁECZNA</t>
  </si>
  <si>
    <t>Ośrodki wsparcia</t>
  </si>
  <si>
    <t>Dotacje celowe otrzymane z budżetu państwa na realizację inwestycji i zakupów inwestycyjnych z zakresu administracji rządowej oraz innych zadań zleconych gminom ustawami</t>
  </si>
  <si>
    <t>Świadczenia rodzinne, zaliczka alimentacyjna oraz składki na ubezpieczenia emerytalne i rentowe z ubezpieczenia społecznego</t>
  </si>
  <si>
    <t>VI. RÓŻNE ROZLICZENIA</t>
  </si>
  <si>
    <t>Część oświatowa subwencji ogólnej dla jednostek samorządu terytorialnego</t>
  </si>
  <si>
    <t>subwencje ogólne z budżetu państwa (oświatowa)</t>
  </si>
  <si>
    <t>Część wyrównawcza subwencji ogólnej dla gmin</t>
  </si>
  <si>
    <t>subwencje ogólne z budżetu państwa</t>
  </si>
  <si>
    <t>Część równoważąca subwencji ogólnej dla gmin</t>
  </si>
  <si>
    <t>OGÓŁEM DOCHODY (I+II+III+IV+V)</t>
  </si>
  <si>
    <t>1. Dotacje celowe</t>
  </si>
  <si>
    <t>- na zadania własne</t>
  </si>
  <si>
    <t>- na zadania zlecone</t>
  </si>
  <si>
    <t>-na porozumienia i umowy z j.s.t.</t>
  </si>
  <si>
    <t>2. Środki pozyskane z innych źródeł na zadania własne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</si>
</sst>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D/MM/YYYY"/>
    <numFmt numFmtId="167" formatCode="#,##0.00"/>
  </numFmts>
  <fonts count="15"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Arial CE"/>
      <family val="2"/>
    </font>
    <font>
      <sz val="11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3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center" wrapText="1"/>
    </xf>
    <xf numFmtId="165" fontId="7" fillId="0" borderId="0" xfId="0" applyNumberFormat="1" applyFont="1" applyAlignment="1">
      <alignment/>
    </xf>
    <xf numFmtId="164" fontId="4" fillId="0" borderId="0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Border="1" applyAlignment="1">
      <alignment/>
    </xf>
    <xf numFmtId="164" fontId="8" fillId="0" borderId="1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4" fontId="8" fillId="0" borderId="6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8" fillId="0" borderId="4" xfId="0" applyFont="1" applyBorder="1" applyAlignment="1">
      <alignment wrapText="1"/>
    </xf>
    <xf numFmtId="164" fontId="8" fillId="0" borderId="7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0" fillId="2" borderId="8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wrapText="1"/>
    </xf>
    <xf numFmtId="164" fontId="0" fillId="2" borderId="9" xfId="0" applyFont="1" applyFill="1" applyBorder="1" applyAlignment="1">
      <alignment wrapText="1"/>
    </xf>
    <xf numFmtId="167" fontId="8" fillId="2" borderId="3" xfId="0" applyNumberFormat="1" applyFont="1" applyFill="1" applyBorder="1" applyAlignment="1">
      <alignment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167" fontId="0" fillId="0" borderId="8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8" fillId="0" borderId="3" xfId="0" applyFont="1" applyBorder="1" applyAlignment="1">
      <alignment wrapText="1"/>
    </xf>
    <xf numFmtId="167" fontId="8" fillId="0" borderId="8" xfId="0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wrapText="1"/>
    </xf>
    <xf numFmtId="167" fontId="9" fillId="0" borderId="8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7" fontId="0" fillId="3" borderId="8" xfId="0" applyNumberFormat="1" applyFont="1" applyFill="1" applyBorder="1" applyAlignment="1">
      <alignment/>
    </xf>
    <xf numFmtId="167" fontId="0" fillId="3" borderId="3" xfId="0" applyNumberFormat="1" applyFont="1" applyFill="1" applyBorder="1" applyAlignment="1">
      <alignment/>
    </xf>
    <xf numFmtId="164" fontId="0" fillId="3" borderId="3" xfId="0" applyFont="1" applyFill="1" applyBorder="1" applyAlignment="1">
      <alignment/>
    </xf>
    <xf numFmtId="167" fontId="9" fillId="0" borderId="8" xfId="0" applyNumberFormat="1" applyFont="1" applyFill="1" applyBorder="1" applyAlignment="1">
      <alignment/>
    </xf>
    <xf numFmtId="164" fontId="0" fillId="0" borderId="0" xfId="0" applyFont="1" applyAlignment="1">
      <alignment horizontal="justify"/>
    </xf>
    <xf numFmtId="164" fontId="0" fillId="0" borderId="10" xfId="0" applyFont="1" applyBorder="1" applyAlignment="1">
      <alignment horizontal="justify"/>
    </xf>
    <xf numFmtId="164" fontId="9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Border="1" applyAlignment="1">
      <alignment horizontal="left" wrapText="1"/>
    </xf>
    <xf numFmtId="164" fontId="9" fillId="0" borderId="3" xfId="0" applyFont="1" applyBorder="1" applyAlignment="1">
      <alignment wrapText="1"/>
    </xf>
    <xf numFmtId="167" fontId="9" fillId="3" borderId="8" xfId="0" applyNumberFormat="1" applyFont="1" applyFill="1" applyBorder="1" applyAlignment="1">
      <alignment/>
    </xf>
    <xf numFmtId="164" fontId="9" fillId="3" borderId="3" xfId="0" applyFont="1" applyFill="1" applyBorder="1" applyAlignment="1">
      <alignment/>
    </xf>
    <xf numFmtId="164" fontId="8" fillId="2" borderId="11" xfId="0" applyFont="1" applyFill="1" applyBorder="1" applyAlignment="1">
      <alignment horizontal="center" wrapText="1"/>
    </xf>
    <xf numFmtId="164" fontId="8" fillId="2" borderId="12" xfId="0" applyFont="1" applyFill="1" applyBorder="1" applyAlignment="1">
      <alignment wrapText="1"/>
    </xf>
    <xf numFmtId="164" fontId="8" fillId="2" borderId="13" xfId="0" applyFont="1" applyFill="1" applyBorder="1" applyAlignment="1">
      <alignment wrapText="1"/>
    </xf>
    <xf numFmtId="164" fontId="8" fillId="2" borderId="14" xfId="0" applyFont="1" applyFill="1" applyBorder="1" applyAlignment="1">
      <alignment wrapText="1"/>
    </xf>
    <xf numFmtId="167" fontId="8" fillId="2" borderId="11" xfId="0" applyNumberFormat="1" applyFont="1" applyFill="1" applyBorder="1" applyAlignment="1">
      <alignment/>
    </xf>
    <xf numFmtId="164" fontId="0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wrapText="1"/>
    </xf>
    <xf numFmtId="167" fontId="0" fillId="0" borderId="7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0" xfId="0" applyFont="1" applyAlignment="1">
      <alignment horizontal="justify" wrapText="1"/>
    </xf>
    <xf numFmtId="164" fontId="8" fillId="3" borderId="3" xfId="0" applyFont="1" applyFill="1" applyBorder="1" applyAlignment="1">
      <alignment/>
    </xf>
    <xf numFmtId="164" fontId="0" fillId="0" borderId="3" xfId="0" applyFont="1" applyBorder="1" applyAlignment="1">
      <alignment vertical="top" wrapText="1"/>
    </xf>
    <xf numFmtId="167" fontId="11" fillId="3" borderId="3" xfId="0" applyNumberFormat="1" applyFont="1" applyFill="1" applyBorder="1" applyAlignment="1">
      <alignment/>
    </xf>
    <xf numFmtId="164" fontId="11" fillId="3" borderId="3" xfId="0" applyFont="1" applyFill="1" applyBorder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7" fontId="0" fillId="3" borderId="2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164" fontId="8" fillId="2" borderId="6" xfId="0" applyFont="1" applyFill="1" applyBorder="1" applyAlignment="1">
      <alignment horizontal="center" wrapText="1"/>
    </xf>
    <xf numFmtId="164" fontId="8" fillId="2" borderId="0" xfId="0" applyFont="1" applyFill="1" applyBorder="1" applyAlignment="1">
      <alignment wrapText="1"/>
    </xf>
    <xf numFmtId="164" fontId="8" fillId="2" borderId="15" xfId="0" applyFont="1" applyFill="1" applyBorder="1" applyAlignment="1">
      <alignment wrapText="1"/>
    </xf>
    <xf numFmtId="164" fontId="8" fillId="2" borderId="16" xfId="0" applyFont="1" applyFill="1" applyBorder="1" applyAlignment="1">
      <alignment wrapText="1"/>
    </xf>
    <xf numFmtId="164" fontId="8" fillId="0" borderId="3" xfId="0" applyFont="1" applyFill="1" applyBorder="1" applyAlignment="1">
      <alignment horizontal="center" wrapText="1"/>
    </xf>
    <xf numFmtId="164" fontId="8" fillId="0" borderId="3" xfId="0" applyFont="1" applyFill="1" applyBorder="1" applyAlignment="1">
      <alignment wrapText="1"/>
    </xf>
    <xf numFmtId="164" fontId="8" fillId="0" borderId="15" xfId="0" applyFont="1" applyFill="1" applyBorder="1" applyAlignment="1">
      <alignment wrapText="1"/>
    </xf>
    <xf numFmtId="164" fontId="9" fillId="0" borderId="16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0" fillId="0" borderId="3" xfId="0" applyFont="1" applyFill="1" applyBorder="1" applyAlignment="1">
      <alignment horizontal="center" wrapText="1"/>
    </xf>
    <xf numFmtId="164" fontId="0" fillId="0" borderId="15" xfId="0" applyFont="1" applyFill="1" applyBorder="1" applyAlignment="1">
      <alignment wrapText="1"/>
    </xf>
    <xf numFmtId="164" fontId="0" fillId="0" borderId="8" xfId="0" applyFont="1" applyBorder="1" applyAlignment="1">
      <alignment wrapText="1"/>
    </xf>
    <xf numFmtId="164" fontId="9" fillId="0" borderId="3" xfId="0" applyFont="1" applyFill="1" applyBorder="1" applyAlignment="1">
      <alignment horizontal="center" wrapText="1"/>
    </xf>
    <xf numFmtId="164" fontId="9" fillId="0" borderId="15" xfId="0" applyFont="1" applyFill="1" applyBorder="1" applyAlignment="1">
      <alignment wrapText="1"/>
    </xf>
    <xf numFmtId="167" fontId="9" fillId="0" borderId="3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4" fontId="9" fillId="0" borderId="4" xfId="0" applyFont="1" applyFill="1" applyBorder="1" applyAlignment="1">
      <alignment horizontal="center" wrapText="1"/>
    </xf>
    <xf numFmtId="164" fontId="9" fillId="0" borderId="4" xfId="0" applyFont="1" applyFill="1" applyBorder="1" applyAlignment="1">
      <alignment wrapText="1"/>
    </xf>
    <xf numFmtId="164" fontId="9" fillId="0" borderId="3" xfId="0" applyFont="1" applyBorder="1" applyAlignment="1">
      <alignment horizontal="justify"/>
    </xf>
    <xf numFmtId="167" fontId="9" fillId="0" borderId="7" xfId="0" applyNumberFormat="1" applyFont="1" applyFill="1" applyBorder="1" applyAlignment="1">
      <alignment/>
    </xf>
    <xf numFmtId="167" fontId="9" fillId="0" borderId="4" xfId="0" applyNumberFormat="1" applyFont="1" applyFill="1" applyBorder="1" applyAlignment="1">
      <alignment/>
    </xf>
    <xf numFmtId="164" fontId="8" fillId="2" borderId="3" xfId="0" applyFont="1" applyFill="1" applyBorder="1" applyAlignment="1">
      <alignment horizontal="center" wrapText="1"/>
    </xf>
    <xf numFmtId="164" fontId="8" fillId="2" borderId="3" xfId="0" applyFont="1" applyFill="1" applyBorder="1" applyAlignment="1">
      <alignment wrapText="1"/>
    </xf>
    <xf numFmtId="167" fontId="8" fillId="2" borderId="8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9" fillId="0" borderId="0" xfId="0" applyFont="1" applyAlignment="1">
      <alignment horizontal="justify"/>
    </xf>
    <xf numFmtId="164" fontId="8" fillId="2" borderId="14" xfId="0" applyFont="1" applyFill="1" applyBorder="1" applyAlignment="1">
      <alignment horizontal="center" wrapText="1"/>
    </xf>
    <xf numFmtId="164" fontId="8" fillId="0" borderId="3" xfId="0" applyFont="1" applyBorder="1" applyAlignment="1">
      <alignment/>
    </xf>
    <xf numFmtId="164" fontId="8" fillId="0" borderId="4" xfId="0" applyFont="1" applyBorder="1" applyAlignment="1">
      <alignment/>
    </xf>
    <xf numFmtId="167" fontId="8" fillId="0" borderId="7" xfId="0" applyNumberFormat="1" applyFont="1" applyBorder="1" applyAlignment="1">
      <alignment/>
    </xf>
    <xf numFmtId="164" fontId="9" fillId="0" borderId="4" xfId="0" applyFont="1" applyBorder="1" applyAlignment="1">
      <alignment horizontal="center" wrapText="1"/>
    </xf>
    <xf numFmtId="164" fontId="9" fillId="0" borderId="4" xfId="0" applyFont="1" applyBorder="1" applyAlignment="1">
      <alignment wrapText="1"/>
    </xf>
    <xf numFmtId="167" fontId="9" fillId="0" borderId="7" xfId="0" applyNumberFormat="1" applyFont="1" applyBorder="1" applyAlignment="1">
      <alignment/>
    </xf>
    <xf numFmtId="167" fontId="0" fillId="3" borderId="7" xfId="0" applyNumberFormat="1" applyFont="1" applyFill="1" applyBorder="1" applyAlignment="1">
      <alignment/>
    </xf>
    <xf numFmtId="164" fontId="9" fillId="0" borderId="3" xfId="0" applyFont="1" applyBorder="1" applyAlignment="1">
      <alignment horizontal="justify" wrapText="1"/>
    </xf>
    <xf numFmtId="167" fontId="8" fillId="0" borderId="8" xfId="0" applyNumberFormat="1" applyFont="1" applyFill="1" applyBorder="1" applyAlignment="1">
      <alignment/>
    </xf>
    <xf numFmtId="164" fontId="8" fillId="2" borderId="8" xfId="0" applyFont="1" applyFill="1" applyBorder="1" applyAlignment="1">
      <alignment horizontal="center" wrapText="1"/>
    </xf>
    <xf numFmtId="164" fontId="8" fillId="2" borderId="9" xfId="0" applyFont="1" applyFill="1" applyBorder="1" applyAlignment="1">
      <alignment wrapText="1"/>
    </xf>
    <xf numFmtId="164" fontId="8" fillId="2" borderId="17" xfId="0" applyFont="1" applyFill="1" applyBorder="1" applyAlignment="1">
      <alignment horizontal="center" wrapText="1"/>
    </xf>
    <xf numFmtId="164" fontId="8" fillId="2" borderId="18" xfId="0" applyFont="1" applyFill="1" applyBorder="1" applyAlignment="1">
      <alignment wrapText="1"/>
    </xf>
    <xf numFmtId="164" fontId="8" fillId="2" borderId="19" xfId="0" applyFont="1" applyFill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7" fontId="0" fillId="0" borderId="3" xfId="0" applyNumberFormat="1" applyFont="1" applyBorder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wrapText="1"/>
    </xf>
    <xf numFmtId="167" fontId="8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/>
    </xf>
    <xf numFmtId="167" fontId="7" fillId="0" borderId="0" xfId="0" applyNumberFormat="1" applyFont="1" applyAlignment="1">
      <alignment wrapText="1"/>
    </xf>
    <xf numFmtId="167" fontId="1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A1:I402"/>
  <sheetViews>
    <sheetView tabSelected="1" zoomScale="150" zoomScaleNormal="150" workbookViewId="0" topLeftCell="A1">
      <selection activeCell="D5" sqref="D5"/>
    </sheetView>
  </sheetViews>
  <sheetFormatPr defaultColWidth="9.140625" defaultRowHeight="12.75"/>
  <cols>
    <col min="1" max="1" width="4.421875" style="1" customWidth="1"/>
    <col min="2" max="2" width="6.57421875" style="2" customWidth="1"/>
    <col min="3" max="3" width="5.00390625" style="2" customWidth="1"/>
    <col min="4" max="4" width="48.00390625" style="2" customWidth="1"/>
    <col min="5" max="5" width="12.8515625" style="0" customWidth="1"/>
    <col min="6" max="7" width="12.57421875" style="3" customWidth="1"/>
    <col min="8" max="8" width="15.421875" style="4" customWidth="1"/>
    <col min="9" max="9" width="15.57421875" style="0" customWidth="1"/>
  </cols>
  <sheetData>
    <row r="1" spans="1:8" s="8" customFormat="1" ht="12.75" customHeight="1">
      <c r="A1" s="5"/>
      <c r="B1" s="5"/>
      <c r="C1" s="5"/>
      <c r="D1" s="5"/>
      <c r="E1" s="6"/>
      <c r="F1" s="6"/>
      <c r="G1" s="5"/>
      <c r="H1" s="7"/>
    </row>
    <row r="2" spans="1:8" s="8" customFormat="1" ht="12.75" customHeight="1">
      <c r="A2" s="5"/>
      <c r="B2" s="5"/>
      <c r="C2" s="5"/>
      <c r="D2" s="5"/>
      <c r="E2" s="6"/>
      <c r="F2" s="6"/>
      <c r="G2" s="5"/>
      <c r="H2" s="7"/>
    </row>
    <row r="3" spans="1:8" s="8" customFormat="1" ht="12.75" customHeight="1">
      <c r="A3" s="5"/>
      <c r="B3" s="5"/>
      <c r="C3" s="5"/>
      <c r="D3" s="5"/>
      <c r="E3" s="9"/>
      <c r="F3" s="10" t="s">
        <v>0</v>
      </c>
      <c r="G3" s="11"/>
      <c r="H3" s="12"/>
    </row>
    <row r="4" spans="1:8" s="8" customFormat="1" ht="12.75" customHeight="1">
      <c r="A4" s="5"/>
      <c r="B4" s="5"/>
      <c r="C4" s="5"/>
      <c r="D4" s="5"/>
      <c r="E4" s="6"/>
      <c r="F4" s="10" t="s">
        <v>1</v>
      </c>
      <c r="G4" s="11"/>
      <c r="H4" s="12"/>
    </row>
    <row r="5" spans="1:8" s="8" customFormat="1" ht="12.75" customHeight="1">
      <c r="A5" s="5"/>
      <c r="B5" s="5"/>
      <c r="C5" s="5"/>
      <c r="D5" s="5"/>
      <c r="E5" s="6"/>
      <c r="F5" s="10" t="s">
        <v>2</v>
      </c>
      <c r="G5" s="11"/>
      <c r="H5" s="12"/>
    </row>
    <row r="6" spans="1:8" s="8" customFormat="1" ht="12.75" customHeight="1">
      <c r="A6" s="5"/>
      <c r="B6" s="5"/>
      <c r="C6" s="5"/>
      <c r="D6" s="5"/>
      <c r="E6" s="6"/>
      <c r="F6" s="10" t="s">
        <v>3</v>
      </c>
      <c r="G6" s="11"/>
      <c r="H6" s="12"/>
    </row>
    <row r="7" spans="1:8" s="8" customFormat="1" ht="12.75" customHeight="1">
      <c r="A7" s="5"/>
      <c r="B7" s="5"/>
      <c r="C7" s="5"/>
      <c r="D7" s="5"/>
      <c r="E7" s="6"/>
      <c r="F7" s="6"/>
      <c r="G7" s="5"/>
      <c r="H7" s="7"/>
    </row>
    <row r="8" spans="1:8" s="8" customFormat="1" ht="12.75" customHeight="1">
      <c r="A8" s="5" t="s">
        <v>4</v>
      </c>
      <c r="B8" s="5"/>
      <c r="C8" s="5"/>
      <c r="D8" s="5"/>
      <c r="E8" s="5"/>
      <c r="F8" s="5"/>
      <c r="G8" s="5"/>
      <c r="H8" s="7"/>
    </row>
    <row r="9" spans="1:8" s="8" customFormat="1" ht="12.75" customHeight="1">
      <c r="A9" s="13"/>
      <c r="B9" s="13"/>
      <c r="C9" s="14"/>
      <c r="D9" s="15"/>
      <c r="E9" s="16"/>
      <c r="H9" s="7"/>
    </row>
    <row r="10" spans="1:8" s="8" customFormat="1" ht="12.75" customHeight="1">
      <c r="A10" s="17" t="s">
        <v>5</v>
      </c>
      <c r="B10" s="17"/>
      <c r="C10" s="17"/>
      <c r="D10" s="17" t="s">
        <v>6</v>
      </c>
      <c r="E10" s="18" t="s">
        <v>7</v>
      </c>
      <c r="F10" s="19" t="s">
        <v>8</v>
      </c>
      <c r="G10" s="19"/>
      <c r="H10" s="7"/>
    </row>
    <row r="11" spans="1:8" s="8" customFormat="1" ht="12.75" customHeight="1">
      <c r="A11" s="20" t="s">
        <v>9</v>
      </c>
      <c r="B11" s="20"/>
      <c r="C11" s="20"/>
      <c r="D11" s="21" t="s">
        <v>10</v>
      </c>
      <c r="E11" s="22" t="s">
        <v>11</v>
      </c>
      <c r="F11" s="22" t="s">
        <v>12</v>
      </c>
      <c r="G11" s="23" t="s">
        <v>13</v>
      </c>
      <c r="H11" s="7"/>
    </row>
    <row r="12" spans="1:8" s="8" customFormat="1" ht="12.75">
      <c r="A12" s="24" t="s">
        <v>14</v>
      </c>
      <c r="B12" s="24" t="s">
        <v>15</v>
      </c>
      <c r="C12" s="24" t="s">
        <v>16</v>
      </c>
      <c r="D12" s="25"/>
      <c r="E12" s="26" t="s">
        <v>17</v>
      </c>
      <c r="F12" s="26"/>
      <c r="G12" s="27"/>
      <c r="H12" s="7"/>
    </row>
    <row r="13" spans="1:8" s="8" customFormat="1" ht="12.75">
      <c r="A13" s="28"/>
      <c r="B13" s="29"/>
      <c r="C13" s="30"/>
      <c r="D13" s="30" t="s">
        <v>18</v>
      </c>
      <c r="E13" s="31">
        <f>SUM(E15,E18,E23,E134,E26,E37,E41,E54,E61,E91,E94,E98,E111,E116,E150,E154)</f>
        <v>29889882</v>
      </c>
      <c r="F13" s="31">
        <f>SUM(F15,F18,F23,F134,F26,F37,F41,F54,F61,F91,F94,F98,F111,F116,F150,F154)</f>
        <v>28430882</v>
      </c>
      <c r="G13" s="31">
        <f>SUM(G15,G18,G23,G134,G26,G37,G41,G54,G61,G91,G94,G98,G111,G116,G150,G154)</f>
        <v>1459000</v>
      </c>
      <c r="H13" s="7"/>
    </row>
    <row r="14" spans="1:8" s="8" customFormat="1" ht="12.75">
      <c r="A14" s="32"/>
      <c r="B14" s="33"/>
      <c r="C14" s="33"/>
      <c r="D14" s="33" t="s">
        <v>19</v>
      </c>
      <c r="E14" s="34"/>
      <c r="F14" s="35"/>
      <c r="G14" s="35"/>
      <c r="H14" s="7"/>
    </row>
    <row r="15" spans="1:8" s="40" customFormat="1" ht="12.75">
      <c r="A15" s="24" t="s">
        <v>20</v>
      </c>
      <c r="B15" s="36"/>
      <c r="C15" s="36"/>
      <c r="D15" s="36" t="s">
        <v>21</v>
      </c>
      <c r="E15" s="37">
        <f>SUM(E16)</f>
        <v>0</v>
      </c>
      <c r="F15" s="37">
        <f>SUM(F16)</f>
        <v>0</v>
      </c>
      <c r="G15" s="38">
        <f>SUM(G16)</f>
        <v>0</v>
      </c>
      <c r="H15" s="39"/>
    </row>
    <row r="16" spans="1:8" s="46" customFormat="1" ht="12.75">
      <c r="A16" s="41"/>
      <c r="B16" s="42" t="s">
        <v>22</v>
      </c>
      <c r="C16" s="42"/>
      <c r="D16" s="42" t="s">
        <v>23</v>
      </c>
      <c r="E16" s="43">
        <f>SUM(E17:E17)</f>
        <v>0</v>
      </c>
      <c r="F16" s="43">
        <f>SUM(F17:F17)</f>
        <v>0</v>
      </c>
      <c r="G16" s="44">
        <f>SUM(G17:G17)</f>
        <v>0</v>
      </c>
      <c r="H16" s="45"/>
    </row>
    <row r="17" spans="1:8" s="8" customFormat="1" ht="12.75">
      <c r="A17" s="32"/>
      <c r="B17" s="33"/>
      <c r="C17" s="33" t="s">
        <v>24</v>
      </c>
      <c r="D17" s="33" t="s">
        <v>25</v>
      </c>
      <c r="E17" s="47"/>
      <c r="F17" s="48">
        <f>E17</f>
        <v>0</v>
      </c>
      <c r="G17" s="49"/>
      <c r="H17" s="7"/>
    </row>
    <row r="18" spans="1:8" s="40" customFormat="1" ht="12.75">
      <c r="A18" s="24" t="s">
        <v>26</v>
      </c>
      <c r="B18" s="36"/>
      <c r="C18" s="36"/>
      <c r="D18" s="36" t="s">
        <v>27</v>
      </c>
      <c r="E18" s="37">
        <f>SUM(E19,E21)</f>
        <v>0</v>
      </c>
      <c r="F18" s="37">
        <f>SUM(F19,F21)</f>
        <v>0</v>
      </c>
      <c r="G18" s="37">
        <f>SUM(G19,G21)</f>
        <v>0</v>
      </c>
      <c r="H18" s="39"/>
    </row>
    <row r="19" spans="1:8" s="46" customFormat="1" ht="12.75">
      <c r="A19" s="41"/>
      <c r="B19" s="42" t="s">
        <v>28</v>
      </c>
      <c r="C19" s="42"/>
      <c r="D19" s="42" t="s">
        <v>29</v>
      </c>
      <c r="E19" s="43">
        <f>SUM(E20)</f>
        <v>0</v>
      </c>
      <c r="F19" s="43">
        <f>SUM(F20)</f>
        <v>0</v>
      </c>
      <c r="G19" s="43">
        <f>SUM(G20)</f>
        <v>0</v>
      </c>
      <c r="H19" s="45"/>
    </row>
    <row r="20" spans="1:8" s="8" customFormat="1" ht="12.75">
      <c r="A20" s="32"/>
      <c r="B20" s="33"/>
      <c r="C20" s="33" t="s">
        <v>30</v>
      </c>
      <c r="D20" s="33" t="s">
        <v>31</v>
      </c>
      <c r="E20" s="47"/>
      <c r="F20" s="48">
        <f>E20</f>
        <v>0</v>
      </c>
      <c r="G20" s="49"/>
      <c r="H20" s="7"/>
    </row>
    <row r="21" spans="1:8" s="46" customFormat="1" ht="12.75">
      <c r="A21" s="41"/>
      <c r="B21" s="42" t="s">
        <v>32</v>
      </c>
      <c r="C21" s="42"/>
      <c r="D21" s="42" t="s">
        <v>33</v>
      </c>
      <c r="E21" s="50">
        <f>SUBTOTAL(9,E22)</f>
        <v>0</v>
      </c>
      <c r="F21" s="50">
        <f>SUBTOTAL(9,F22)</f>
        <v>0</v>
      </c>
      <c r="G21" s="50">
        <f>SUBTOTAL(9,G22)</f>
        <v>0</v>
      </c>
      <c r="H21" s="45"/>
    </row>
    <row r="22" spans="1:8" s="8" customFormat="1" ht="12.75">
      <c r="A22" s="32"/>
      <c r="B22" s="33"/>
      <c r="C22" s="33" t="s">
        <v>34</v>
      </c>
      <c r="D22" s="33" t="s">
        <v>35</v>
      </c>
      <c r="E22" s="47"/>
      <c r="F22" s="48">
        <f>E22</f>
        <v>0</v>
      </c>
      <c r="G22" s="49"/>
      <c r="H22" s="7"/>
    </row>
    <row r="23" spans="1:8" s="40" customFormat="1" ht="12.75">
      <c r="A23" s="24">
        <v>600</v>
      </c>
      <c r="B23" s="36"/>
      <c r="C23" s="36"/>
      <c r="D23" s="36" t="s">
        <v>36</v>
      </c>
      <c r="E23" s="37">
        <f>SUM(E24)</f>
        <v>13000</v>
      </c>
      <c r="F23" s="37">
        <f>SUM(F24)</f>
        <v>13000</v>
      </c>
      <c r="G23" s="38">
        <f>SUM(G24)</f>
        <v>0</v>
      </c>
      <c r="H23" s="39"/>
    </row>
    <row r="24" spans="1:8" s="46" customFormat="1" ht="12.75">
      <c r="A24" s="41"/>
      <c r="B24" s="42">
        <v>60016</v>
      </c>
      <c r="C24" s="42"/>
      <c r="D24" s="42" t="s">
        <v>37</v>
      </c>
      <c r="E24" s="43">
        <f>SUM(E25)</f>
        <v>13000</v>
      </c>
      <c r="F24" s="43">
        <f>SUM(F25)</f>
        <v>13000</v>
      </c>
      <c r="G24" s="44">
        <f>SUM(G25)</f>
        <v>0</v>
      </c>
      <c r="H24" s="45"/>
    </row>
    <row r="25" spans="1:8" s="8" customFormat="1" ht="12.75">
      <c r="A25" s="32"/>
      <c r="B25" s="33"/>
      <c r="C25" s="33" t="s">
        <v>24</v>
      </c>
      <c r="D25" s="33" t="s">
        <v>25</v>
      </c>
      <c r="E25" s="48">
        <v>13000</v>
      </c>
      <c r="F25" s="48">
        <f>E25</f>
        <v>13000</v>
      </c>
      <c r="G25" s="48"/>
      <c r="H25" s="7"/>
    </row>
    <row r="26" spans="1:8" s="40" customFormat="1" ht="12.75">
      <c r="A26" s="24">
        <v>700</v>
      </c>
      <c r="B26" s="36"/>
      <c r="C26" s="36"/>
      <c r="D26" s="36" t="s">
        <v>38</v>
      </c>
      <c r="E26" s="37">
        <f>SUM(E28)</f>
        <v>4738801</v>
      </c>
      <c r="F26" s="37">
        <f>SUM(F28)</f>
        <v>3279801</v>
      </c>
      <c r="G26" s="38">
        <f>SUM(G28)</f>
        <v>1459000</v>
      </c>
      <c r="H26" s="39"/>
    </row>
    <row r="27" spans="1:8" s="8" customFormat="1" ht="12.75">
      <c r="A27" s="32"/>
      <c r="B27" s="33"/>
      <c r="C27" s="33"/>
      <c r="D27" s="33" t="s">
        <v>19</v>
      </c>
      <c r="E27" s="34"/>
      <c r="F27" s="35"/>
      <c r="G27" s="35"/>
      <c r="H27" s="7"/>
    </row>
    <row r="28" spans="1:8" s="46" customFormat="1" ht="12.75">
      <c r="A28" s="41"/>
      <c r="B28" s="42">
        <v>70005</v>
      </c>
      <c r="C28" s="42"/>
      <c r="D28" s="42" t="s">
        <v>39</v>
      </c>
      <c r="E28" s="43">
        <f>SUM(E29:E36)</f>
        <v>4738801</v>
      </c>
      <c r="F28" s="43">
        <f>SUM(F29:F36)</f>
        <v>3279801</v>
      </c>
      <c r="G28" s="44">
        <f>SUM(G29:G36)</f>
        <v>1459000</v>
      </c>
      <c r="H28" s="45"/>
    </row>
    <row r="29" spans="1:8" s="8" customFormat="1" ht="12.75">
      <c r="A29" s="32"/>
      <c r="B29" s="33"/>
      <c r="C29" s="33" t="s">
        <v>40</v>
      </c>
      <c r="D29" s="33" t="s">
        <v>41</v>
      </c>
      <c r="E29" s="47">
        <v>800000</v>
      </c>
      <c r="F29" s="48">
        <f>E29</f>
        <v>800000</v>
      </c>
      <c r="G29" s="49"/>
      <c r="H29" s="7"/>
    </row>
    <row r="30" spans="1:8" s="8" customFormat="1" ht="12.75">
      <c r="A30" s="32"/>
      <c r="B30" s="33"/>
      <c r="C30" s="33" t="s">
        <v>42</v>
      </c>
      <c r="D30" s="33" t="s">
        <v>43</v>
      </c>
      <c r="E30" s="47"/>
      <c r="F30" s="48">
        <f>E30</f>
        <v>0</v>
      </c>
      <c r="G30" s="49"/>
      <c r="H30" s="7"/>
    </row>
    <row r="31" spans="1:8" s="8" customFormat="1" ht="12.75">
      <c r="A31" s="32"/>
      <c r="B31" s="33"/>
      <c r="C31" s="33" t="s">
        <v>30</v>
      </c>
      <c r="D31" s="33" t="s">
        <v>31</v>
      </c>
      <c r="E31" s="47">
        <v>2479801</v>
      </c>
      <c r="F31" s="48">
        <f>E31</f>
        <v>2479801</v>
      </c>
      <c r="G31" s="49"/>
      <c r="H31" s="7"/>
    </row>
    <row r="32" spans="1:9" s="8" customFormat="1" ht="36.75" customHeight="1">
      <c r="A32" s="32"/>
      <c r="B32" s="33"/>
      <c r="C32" s="33" t="s">
        <v>44</v>
      </c>
      <c r="D32" s="51" t="s">
        <v>45</v>
      </c>
      <c r="E32" s="47">
        <v>53000</v>
      </c>
      <c r="F32" s="48"/>
      <c r="G32" s="48">
        <f>E32</f>
        <v>53000</v>
      </c>
      <c r="H32" s="7"/>
      <c r="I32" s="8">
        <v>100000</v>
      </c>
    </row>
    <row r="33" spans="1:9" s="8" customFormat="1" ht="12.75">
      <c r="A33" s="32"/>
      <c r="B33" s="33"/>
      <c r="C33" s="33" t="s">
        <v>46</v>
      </c>
      <c r="D33" s="33" t="s">
        <v>47</v>
      </c>
      <c r="E33" s="47">
        <v>1406000</v>
      </c>
      <c r="F33" s="49"/>
      <c r="G33" s="48">
        <f>E33</f>
        <v>1406000</v>
      </c>
      <c r="H33" s="7"/>
      <c r="I33" s="8">
        <v>4730000</v>
      </c>
    </row>
    <row r="34" spans="1:8" s="8" customFormat="1" ht="12.75">
      <c r="A34" s="32"/>
      <c r="B34" s="33"/>
      <c r="C34" s="33" t="s">
        <v>48</v>
      </c>
      <c r="D34" s="33" t="s">
        <v>49</v>
      </c>
      <c r="E34" s="47"/>
      <c r="F34" s="48"/>
      <c r="G34" s="48">
        <f>E34</f>
        <v>0</v>
      </c>
      <c r="H34" s="7"/>
    </row>
    <row r="35" spans="1:8" s="8" customFormat="1" ht="12.75">
      <c r="A35" s="32"/>
      <c r="B35" s="33"/>
      <c r="C35" s="33" t="s">
        <v>50</v>
      </c>
      <c r="D35" s="33" t="s">
        <v>51</v>
      </c>
      <c r="E35" s="47"/>
      <c r="F35" s="48">
        <f>E35</f>
        <v>0</v>
      </c>
      <c r="G35" s="49"/>
      <c r="H35" s="7"/>
    </row>
    <row r="36" spans="1:8" s="8" customFormat="1" ht="12.75">
      <c r="A36" s="32"/>
      <c r="B36" s="33"/>
      <c r="C36" s="33" t="s">
        <v>24</v>
      </c>
      <c r="D36" s="33" t="s">
        <v>25</v>
      </c>
      <c r="E36" s="47"/>
      <c r="F36" s="48">
        <f>E36</f>
        <v>0</v>
      </c>
      <c r="G36" s="49"/>
      <c r="H36" s="7"/>
    </row>
    <row r="37" spans="1:8" s="40" customFormat="1" ht="12.75">
      <c r="A37" s="24">
        <v>710</v>
      </c>
      <c r="B37" s="36"/>
      <c r="C37" s="36"/>
      <c r="D37" s="36" t="s">
        <v>52</v>
      </c>
      <c r="E37" s="37">
        <f>SUM(E38)</f>
        <v>60000</v>
      </c>
      <c r="F37" s="37">
        <f>SUM(F38)</f>
        <v>60000</v>
      </c>
      <c r="G37" s="38">
        <f>SUM(G38)</f>
        <v>0</v>
      </c>
      <c r="H37" s="39"/>
    </row>
    <row r="38" spans="1:8" s="46" customFormat="1" ht="12.75">
      <c r="A38" s="41"/>
      <c r="B38" s="42">
        <v>71035</v>
      </c>
      <c r="C38" s="42"/>
      <c r="D38" s="42" t="s">
        <v>53</v>
      </c>
      <c r="E38" s="43">
        <f>SUM(E39:E40)</f>
        <v>60000</v>
      </c>
      <c r="F38" s="43">
        <f>SUM(F39:F40)</f>
        <v>60000</v>
      </c>
      <c r="G38" s="44">
        <f>SUM(G39)</f>
        <v>0</v>
      </c>
      <c r="H38" s="45"/>
    </row>
    <row r="39" spans="1:8" s="8" customFormat="1" ht="12.75">
      <c r="A39" s="32"/>
      <c r="B39" s="33"/>
      <c r="C39" s="33" t="s">
        <v>54</v>
      </c>
      <c r="D39" s="33" t="s">
        <v>55</v>
      </c>
      <c r="E39" s="47">
        <v>60000</v>
      </c>
      <c r="F39" s="48">
        <f>E39</f>
        <v>60000</v>
      </c>
      <c r="G39" s="49"/>
      <c r="H39" s="7"/>
    </row>
    <row r="40" spans="1:8" s="8" customFormat="1" ht="12.75">
      <c r="A40" s="32"/>
      <c r="B40" s="33"/>
      <c r="C40" s="33" t="s">
        <v>24</v>
      </c>
      <c r="D40" s="33" t="s">
        <v>25</v>
      </c>
      <c r="E40" s="47"/>
      <c r="F40" s="48">
        <f>E40</f>
        <v>0</v>
      </c>
      <c r="G40" s="49"/>
      <c r="H40" s="7"/>
    </row>
    <row r="41" spans="1:8" s="40" customFormat="1" ht="12.75">
      <c r="A41" s="24">
        <v>750</v>
      </c>
      <c r="B41" s="36"/>
      <c r="C41" s="36"/>
      <c r="D41" s="36" t="s">
        <v>56</v>
      </c>
      <c r="E41" s="37">
        <f>SUM(,E51,E44,E42)</f>
        <v>7131</v>
      </c>
      <c r="F41" s="37">
        <f>SUM(,F51,F44,F42)</f>
        <v>7131</v>
      </c>
      <c r="G41" s="38">
        <f>SUM(,G51,G44,G42)</f>
        <v>0</v>
      </c>
      <c r="H41" s="39"/>
    </row>
    <row r="42" spans="1:8" s="46" customFormat="1" ht="12.75">
      <c r="A42" s="41"/>
      <c r="B42" s="42">
        <v>75011</v>
      </c>
      <c r="C42" s="42"/>
      <c r="D42" s="42" t="s">
        <v>57</v>
      </c>
      <c r="E42" s="43">
        <f>SUM(E43)</f>
        <v>0</v>
      </c>
      <c r="F42" s="43">
        <f>SUM(F43)</f>
        <v>0</v>
      </c>
      <c r="G42" s="44">
        <f>SUM(G43)</f>
        <v>0</v>
      </c>
      <c r="H42" s="45"/>
    </row>
    <row r="43" spans="1:8" s="8" customFormat="1" ht="12.75">
      <c r="A43" s="32"/>
      <c r="B43" s="33"/>
      <c r="C43" s="33" t="s">
        <v>42</v>
      </c>
      <c r="D43" s="33" t="s">
        <v>58</v>
      </c>
      <c r="E43" s="47"/>
      <c r="F43" s="48">
        <f>E43</f>
        <v>0</v>
      </c>
      <c r="G43" s="49"/>
      <c r="H43" s="7"/>
    </row>
    <row r="44" spans="1:8" s="46" customFormat="1" ht="12.75">
      <c r="A44" s="41"/>
      <c r="B44" s="42">
        <v>75023</v>
      </c>
      <c r="C44" s="42"/>
      <c r="D44" s="42" t="s">
        <v>59</v>
      </c>
      <c r="E44" s="43">
        <f>SUM(E45:E50)</f>
        <v>7131</v>
      </c>
      <c r="F44" s="43">
        <f>SUM(F45:F50)</f>
        <v>7131</v>
      </c>
      <c r="G44" s="43">
        <f>SUM(G45:G50)</f>
        <v>0</v>
      </c>
      <c r="H44" s="45"/>
    </row>
    <row r="45" spans="1:8" s="8" customFormat="1" ht="12.75">
      <c r="A45" s="32"/>
      <c r="B45" s="33"/>
      <c r="C45" s="33" t="s">
        <v>60</v>
      </c>
      <c r="D45" s="33" t="s">
        <v>61</v>
      </c>
      <c r="E45" s="47"/>
      <c r="F45" s="48">
        <f>E45</f>
        <v>0</v>
      </c>
      <c r="G45" s="49"/>
      <c r="H45" s="7"/>
    </row>
    <row r="46" spans="1:8" s="8" customFormat="1" ht="12.75">
      <c r="A46" s="32"/>
      <c r="B46" s="33"/>
      <c r="C46" s="33" t="s">
        <v>62</v>
      </c>
      <c r="D46" s="52" t="s">
        <v>63</v>
      </c>
      <c r="E46" s="47"/>
      <c r="F46" s="48">
        <f>E46</f>
        <v>0</v>
      </c>
      <c r="G46" s="49"/>
      <c r="H46" s="7"/>
    </row>
    <row r="47" spans="1:8" s="8" customFormat="1" ht="12.75">
      <c r="A47" s="32"/>
      <c r="B47" s="33"/>
      <c r="C47" s="33" t="s">
        <v>64</v>
      </c>
      <c r="D47" s="52" t="s">
        <v>65</v>
      </c>
      <c r="E47" s="47"/>
      <c r="F47" s="48">
        <f>E47</f>
        <v>0</v>
      </c>
      <c r="G47" s="49"/>
      <c r="H47" s="7"/>
    </row>
    <row r="48" spans="1:8" s="8" customFormat="1" ht="12.75">
      <c r="A48" s="32"/>
      <c r="B48" s="33"/>
      <c r="C48" s="33" t="s">
        <v>42</v>
      </c>
      <c r="D48" s="33" t="s">
        <v>58</v>
      </c>
      <c r="E48" s="47"/>
      <c r="F48" s="48">
        <f>E48</f>
        <v>0</v>
      </c>
      <c r="G48" s="49"/>
      <c r="H48" s="7"/>
    </row>
    <row r="49" spans="1:8" s="8" customFormat="1" ht="12.75">
      <c r="A49" s="32"/>
      <c r="B49" s="33"/>
      <c r="C49" s="33" t="s">
        <v>54</v>
      </c>
      <c r="D49" s="33" t="s">
        <v>55</v>
      </c>
      <c r="E49" s="47">
        <v>7131</v>
      </c>
      <c r="F49" s="48">
        <f>E49</f>
        <v>7131</v>
      </c>
      <c r="G49" s="49"/>
      <c r="H49" s="7"/>
    </row>
    <row r="50" spans="1:8" s="8" customFormat="1" ht="12.75">
      <c r="A50" s="32"/>
      <c r="B50" s="33"/>
      <c r="C50" s="33" t="s">
        <v>24</v>
      </c>
      <c r="D50" s="33" t="s">
        <v>25</v>
      </c>
      <c r="E50" s="47"/>
      <c r="F50" s="48">
        <f>E50</f>
        <v>0</v>
      </c>
      <c r="G50" s="49"/>
      <c r="H50" s="7"/>
    </row>
    <row r="51" spans="1:8" s="46" customFormat="1" ht="12.75">
      <c r="A51" s="41"/>
      <c r="B51" s="42">
        <v>75075</v>
      </c>
      <c r="C51" s="42"/>
      <c r="D51" s="53" t="s">
        <v>66</v>
      </c>
      <c r="E51" s="43">
        <f>SUM(E52:E53)</f>
        <v>0</v>
      </c>
      <c r="F51" s="43">
        <f>SUM(F52:F53)</f>
        <v>0</v>
      </c>
      <c r="G51" s="44">
        <f>SUM(G52:G53)</f>
        <v>0</v>
      </c>
      <c r="H51" s="45"/>
    </row>
    <row r="52" spans="1:8" s="8" customFormat="1" ht="12.75">
      <c r="A52" s="32"/>
      <c r="B52" s="33"/>
      <c r="C52" s="33" t="s">
        <v>67</v>
      </c>
      <c r="D52" s="54" t="s">
        <v>68</v>
      </c>
      <c r="E52" s="47"/>
      <c r="F52" s="48">
        <f>E52</f>
        <v>0</v>
      </c>
      <c r="G52" s="49"/>
      <c r="H52" s="7"/>
    </row>
    <row r="53" spans="1:8" s="8" customFormat="1" ht="12.75">
      <c r="A53" s="32"/>
      <c r="B53" s="33"/>
      <c r="C53" s="33" t="s">
        <v>24</v>
      </c>
      <c r="D53" s="33" t="s">
        <v>25</v>
      </c>
      <c r="E53" s="47"/>
      <c r="F53" s="48">
        <f>E53</f>
        <v>0</v>
      </c>
      <c r="G53" s="49"/>
      <c r="H53" s="7"/>
    </row>
    <row r="54" spans="1:8" s="40" customFormat="1" ht="12.75">
      <c r="A54" s="24">
        <v>754</v>
      </c>
      <c r="B54" s="36"/>
      <c r="C54" s="36"/>
      <c r="D54" s="36" t="s">
        <v>69</v>
      </c>
      <c r="E54" s="37">
        <f>SUM(E55,E57:E57,E59)</f>
        <v>20000</v>
      </c>
      <c r="F54" s="37">
        <f>SUM(F55,F57:F57,F59)</f>
        <v>20000</v>
      </c>
      <c r="G54" s="38">
        <f>SUM(G55,G57:G57,G59)</f>
        <v>0</v>
      </c>
      <c r="H54" s="39"/>
    </row>
    <row r="55" spans="1:8" s="40" customFormat="1" ht="12.75">
      <c r="A55" s="24"/>
      <c r="B55" s="36">
        <v>75412</v>
      </c>
      <c r="C55" s="36"/>
      <c r="D55" s="36" t="s">
        <v>70</v>
      </c>
      <c r="E55" s="37">
        <f>SUM(E56)</f>
        <v>0</v>
      </c>
      <c r="F55" s="37">
        <f>SUM(F56)</f>
        <v>0</v>
      </c>
      <c r="G55" s="38">
        <f>SUM(G56)</f>
        <v>0</v>
      </c>
      <c r="H55" s="39"/>
    </row>
    <row r="56" spans="1:8" s="8" customFormat="1" ht="12.75">
      <c r="A56" s="32"/>
      <c r="B56" s="33"/>
      <c r="C56" s="33" t="s">
        <v>71</v>
      </c>
      <c r="D56" s="33" t="s">
        <v>72</v>
      </c>
      <c r="E56" s="47"/>
      <c r="F56" s="48"/>
      <c r="G56" s="48">
        <f>E56</f>
        <v>0</v>
      </c>
      <c r="H56" s="7"/>
    </row>
    <row r="57" spans="1:8" s="46" customFormat="1" ht="12.75">
      <c r="A57" s="41"/>
      <c r="B57" s="42">
        <v>75416</v>
      </c>
      <c r="C57" s="42"/>
      <c r="D57" s="42" t="s">
        <v>73</v>
      </c>
      <c r="E57" s="43">
        <f>SUM(E58)</f>
        <v>20000</v>
      </c>
      <c r="F57" s="43">
        <f>SUM(F58)</f>
        <v>20000</v>
      </c>
      <c r="G57" s="44">
        <f>SUM(G58)</f>
        <v>0</v>
      </c>
      <c r="H57" s="45"/>
    </row>
    <row r="58" spans="1:8" s="8" customFormat="1" ht="12.75">
      <c r="A58" s="32"/>
      <c r="B58" s="33"/>
      <c r="C58" s="33" t="s">
        <v>74</v>
      </c>
      <c r="D58" s="33" t="s">
        <v>75</v>
      </c>
      <c r="E58" s="47">
        <v>20000</v>
      </c>
      <c r="F58" s="48">
        <f>E58</f>
        <v>20000</v>
      </c>
      <c r="G58" s="49"/>
      <c r="H58" s="7"/>
    </row>
    <row r="59" spans="1:8" s="46" customFormat="1" ht="12.75">
      <c r="A59" s="41"/>
      <c r="B59" s="42">
        <v>75495</v>
      </c>
      <c r="C59" s="42"/>
      <c r="D59" s="42" t="s">
        <v>76</v>
      </c>
      <c r="E59" s="43">
        <f>SUM(E60)</f>
        <v>0</v>
      </c>
      <c r="F59" s="43">
        <f>SUM(F60)</f>
        <v>0</v>
      </c>
      <c r="G59" s="44">
        <f>SUM(G60)</f>
        <v>0</v>
      </c>
      <c r="H59" s="45"/>
    </row>
    <row r="60" spans="1:8" s="8" customFormat="1" ht="12.75">
      <c r="A60" s="32"/>
      <c r="B60" s="33"/>
      <c r="C60" s="33" t="s">
        <v>24</v>
      </c>
      <c r="D60" s="33" t="s">
        <v>25</v>
      </c>
      <c r="E60" s="47"/>
      <c r="F60" s="48">
        <f>E60</f>
        <v>0</v>
      </c>
      <c r="G60" s="49"/>
      <c r="H60" s="7"/>
    </row>
    <row r="61" spans="1:8" s="40" customFormat="1" ht="12.75">
      <c r="A61" s="24">
        <v>756</v>
      </c>
      <c r="B61" s="36"/>
      <c r="C61" s="36"/>
      <c r="D61" s="36" t="s">
        <v>77</v>
      </c>
      <c r="E61" s="37">
        <f>SUM(E62,E86,E88,E82,E65,E72)</f>
        <v>22070000</v>
      </c>
      <c r="F61" s="37">
        <f>SUM(F62,F86,F88,F82,F65,F72)</f>
        <v>22070000</v>
      </c>
      <c r="G61" s="38">
        <f>SUM(G62,G86,G88,G82,G65,G72)</f>
        <v>0</v>
      </c>
      <c r="H61" s="39"/>
    </row>
    <row r="62" spans="1:8" s="46" customFormat="1" ht="12.75">
      <c r="A62" s="41"/>
      <c r="B62" s="42">
        <v>75601</v>
      </c>
      <c r="C62" s="42"/>
      <c r="D62" s="42" t="s">
        <v>78</v>
      </c>
      <c r="E62" s="43">
        <f>SUM(E63:E64)</f>
        <v>5000</v>
      </c>
      <c r="F62" s="43">
        <f>SUM(F63:F64)</f>
        <v>5000</v>
      </c>
      <c r="G62" s="44">
        <f>SUM(G63:G64)</f>
        <v>0</v>
      </c>
      <c r="H62" s="45"/>
    </row>
    <row r="63" spans="1:8" s="8" customFormat="1" ht="12.75">
      <c r="A63" s="32"/>
      <c r="B63" s="33"/>
      <c r="C63" s="33" t="s">
        <v>79</v>
      </c>
      <c r="D63" s="33" t="s">
        <v>80</v>
      </c>
      <c r="E63" s="47">
        <v>5000</v>
      </c>
      <c r="F63" s="48">
        <f>E63</f>
        <v>5000</v>
      </c>
      <c r="G63" s="49"/>
      <c r="H63" s="7"/>
    </row>
    <row r="64" spans="1:8" s="8" customFormat="1" ht="12.75">
      <c r="A64" s="32"/>
      <c r="B64" s="33"/>
      <c r="C64" s="33" t="s">
        <v>50</v>
      </c>
      <c r="D64" s="33" t="s">
        <v>81</v>
      </c>
      <c r="E64" s="47"/>
      <c r="F64" s="48">
        <f>E64</f>
        <v>0</v>
      </c>
      <c r="G64" s="49"/>
      <c r="H64" s="7"/>
    </row>
    <row r="65" spans="1:8" s="46" customFormat="1" ht="12.75">
      <c r="A65" s="41"/>
      <c r="B65" s="42">
        <v>75615</v>
      </c>
      <c r="C65" s="42"/>
      <c r="D65" s="42" t="s">
        <v>82</v>
      </c>
      <c r="E65" s="43">
        <f>SUM(E66:E71)</f>
        <v>7860000</v>
      </c>
      <c r="F65" s="43">
        <f>SUM(F66:F71)</f>
        <v>7860000</v>
      </c>
      <c r="G65" s="44">
        <f>SUM(G66:G71)</f>
        <v>0</v>
      </c>
      <c r="H65" s="45"/>
    </row>
    <row r="66" spans="1:8" s="8" customFormat="1" ht="12.75">
      <c r="A66" s="32"/>
      <c r="B66" s="33"/>
      <c r="C66" s="33" t="s">
        <v>83</v>
      </c>
      <c r="D66" s="33" t="s">
        <v>84</v>
      </c>
      <c r="E66" s="47">
        <v>7100000</v>
      </c>
      <c r="F66" s="48">
        <f>E66</f>
        <v>7100000</v>
      </c>
      <c r="G66" s="49"/>
      <c r="H66" s="7"/>
    </row>
    <row r="67" spans="1:8" s="8" customFormat="1" ht="12.75">
      <c r="A67" s="32"/>
      <c r="B67" s="33"/>
      <c r="C67" s="33" t="s">
        <v>85</v>
      </c>
      <c r="D67" s="33" t="s">
        <v>86</v>
      </c>
      <c r="E67" s="47">
        <v>200000</v>
      </c>
      <c r="F67" s="48">
        <f>E67</f>
        <v>200000</v>
      </c>
      <c r="G67" s="49"/>
      <c r="H67" s="7"/>
    </row>
    <row r="68" spans="1:8" s="8" customFormat="1" ht="12.75">
      <c r="A68" s="32"/>
      <c r="B68" s="33"/>
      <c r="C68" s="33" t="s">
        <v>87</v>
      </c>
      <c r="D68" s="33" t="s">
        <v>88</v>
      </c>
      <c r="E68" s="47">
        <v>200000</v>
      </c>
      <c r="F68" s="48">
        <f>E68</f>
        <v>200000</v>
      </c>
      <c r="G68" s="49"/>
      <c r="H68" s="7"/>
    </row>
    <row r="69" spans="1:8" s="8" customFormat="1" ht="12.75">
      <c r="A69" s="32"/>
      <c r="B69" s="33"/>
      <c r="C69" s="33" t="s">
        <v>89</v>
      </c>
      <c r="D69" s="33" t="s">
        <v>90</v>
      </c>
      <c r="E69" s="47">
        <v>270000</v>
      </c>
      <c r="F69" s="48">
        <f>E69</f>
        <v>270000</v>
      </c>
      <c r="G69" s="49"/>
      <c r="H69" s="7"/>
    </row>
    <row r="70" spans="1:8" s="8" customFormat="1" ht="12.75">
      <c r="A70" s="32"/>
      <c r="B70" s="33"/>
      <c r="C70" s="33" t="s">
        <v>62</v>
      </c>
      <c r="D70" s="51" t="s">
        <v>63</v>
      </c>
      <c r="E70" s="47">
        <v>10000</v>
      </c>
      <c r="F70" s="48">
        <f>E70</f>
        <v>10000</v>
      </c>
      <c r="G70" s="49"/>
      <c r="H70" s="7"/>
    </row>
    <row r="71" spans="1:8" s="8" customFormat="1" ht="12.75">
      <c r="A71" s="32"/>
      <c r="B71" s="33"/>
      <c r="C71" s="33" t="s">
        <v>50</v>
      </c>
      <c r="D71" s="33" t="s">
        <v>81</v>
      </c>
      <c r="E71" s="47">
        <v>80000</v>
      </c>
      <c r="F71" s="48">
        <f>E71</f>
        <v>80000</v>
      </c>
      <c r="G71" s="49"/>
      <c r="H71" s="7"/>
    </row>
    <row r="72" spans="1:8" s="46" customFormat="1" ht="12.75">
      <c r="A72" s="41"/>
      <c r="B72" s="42">
        <v>75616</v>
      </c>
      <c r="C72" s="42"/>
      <c r="D72" s="42" t="s">
        <v>91</v>
      </c>
      <c r="E72" s="43">
        <f>SUM(E73:E81)</f>
        <v>5435000</v>
      </c>
      <c r="F72" s="43">
        <f>SUM(F73:F81)</f>
        <v>5435000</v>
      </c>
      <c r="G72" s="44">
        <f>SUM(G73:G81)</f>
        <v>0</v>
      </c>
      <c r="H72" s="45"/>
    </row>
    <row r="73" spans="1:8" s="8" customFormat="1" ht="12.75">
      <c r="A73" s="32"/>
      <c r="B73" s="33"/>
      <c r="C73" s="33" t="s">
        <v>83</v>
      </c>
      <c r="D73" s="33" t="s">
        <v>84</v>
      </c>
      <c r="E73" s="47">
        <v>2750000</v>
      </c>
      <c r="F73" s="48">
        <f>E73</f>
        <v>2750000</v>
      </c>
      <c r="G73" s="49"/>
      <c r="H73" s="7"/>
    </row>
    <row r="74" spans="1:8" s="8" customFormat="1" ht="12.75">
      <c r="A74" s="32"/>
      <c r="B74" s="33"/>
      <c r="C74" s="33" t="s">
        <v>85</v>
      </c>
      <c r="D74" s="33" t="s">
        <v>86</v>
      </c>
      <c r="E74" s="47">
        <v>1520000</v>
      </c>
      <c r="F74" s="48">
        <f>E74</f>
        <v>1520000</v>
      </c>
      <c r="G74" s="49"/>
      <c r="H74" s="7"/>
    </row>
    <row r="75" spans="1:8" s="8" customFormat="1" ht="12.75">
      <c r="A75" s="32"/>
      <c r="B75" s="33"/>
      <c r="C75" s="33" t="s">
        <v>87</v>
      </c>
      <c r="D75" s="33" t="s">
        <v>88</v>
      </c>
      <c r="E75" s="47">
        <v>60000</v>
      </c>
      <c r="F75" s="48">
        <f>E75</f>
        <v>60000</v>
      </c>
      <c r="G75" s="49"/>
      <c r="H75" s="7"/>
    </row>
    <row r="76" spans="1:8" s="8" customFormat="1" ht="12.75">
      <c r="A76" s="32"/>
      <c r="B76" s="33"/>
      <c r="C76" s="33" t="s">
        <v>89</v>
      </c>
      <c r="D76" s="33" t="s">
        <v>90</v>
      </c>
      <c r="E76" s="47">
        <v>280000</v>
      </c>
      <c r="F76" s="48">
        <f>E76</f>
        <v>280000</v>
      </c>
      <c r="G76" s="49"/>
      <c r="H76" s="7"/>
    </row>
    <row r="77" spans="1:8" s="8" customFormat="1" ht="12.75">
      <c r="A77" s="32"/>
      <c r="B77" s="33"/>
      <c r="C77" s="33" t="s">
        <v>92</v>
      </c>
      <c r="D77" s="33" t="s">
        <v>93</v>
      </c>
      <c r="E77" s="47">
        <v>30000</v>
      </c>
      <c r="F77" s="48">
        <f>E77</f>
        <v>30000</v>
      </c>
      <c r="G77" s="49"/>
      <c r="H77" s="7"/>
    </row>
    <row r="78" spans="1:8" s="8" customFormat="1" ht="12.75">
      <c r="A78" s="32"/>
      <c r="B78" s="33"/>
      <c r="C78" s="33" t="s">
        <v>94</v>
      </c>
      <c r="D78" s="33" t="s">
        <v>95</v>
      </c>
      <c r="E78" s="47">
        <v>410000</v>
      </c>
      <c r="F78" s="48">
        <f>E78</f>
        <v>410000</v>
      </c>
      <c r="G78" s="49"/>
      <c r="H78" s="7"/>
    </row>
    <row r="79" spans="1:8" s="8" customFormat="1" ht="12.75">
      <c r="A79" s="32"/>
      <c r="B79" s="33"/>
      <c r="C79" s="33" t="s">
        <v>96</v>
      </c>
      <c r="D79" s="33" t="s">
        <v>97</v>
      </c>
      <c r="E79" s="47">
        <v>25000</v>
      </c>
      <c r="F79" s="48">
        <f>E79</f>
        <v>25000</v>
      </c>
      <c r="G79" s="49"/>
      <c r="H79" s="7"/>
    </row>
    <row r="80" spans="1:8" s="8" customFormat="1" ht="12.75">
      <c r="A80" s="32"/>
      <c r="B80" s="33"/>
      <c r="C80" s="33" t="s">
        <v>62</v>
      </c>
      <c r="D80" s="51" t="s">
        <v>63</v>
      </c>
      <c r="E80" s="47">
        <v>300000</v>
      </c>
      <c r="F80" s="48">
        <f>E80</f>
        <v>300000</v>
      </c>
      <c r="G80" s="49"/>
      <c r="H80" s="7"/>
    </row>
    <row r="81" spans="1:8" s="8" customFormat="1" ht="12.75">
      <c r="A81" s="32"/>
      <c r="B81" s="33"/>
      <c r="C81" s="33" t="s">
        <v>50</v>
      </c>
      <c r="D81" s="33" t="s">
        <v>81</v>
      </c>
      <c r="E81" s="47">
        <v>60000</v>
      </c>
      <c r="F81" s="48">
        <f>E81</f>
        <v>60000</v>
      </c>
      <c r="G81" s="49"/>
      <c r="H81" s="7"/>
    </row>
    <row r="82" spans="1:8" s="46" customFormat="1" ht="12.75">
      <c r="A82" s="41"/>
      <c r="B82" s="42">
        <v>75618</v>
      </c>
      <c r="C82" s="42"/>
      <c r="D82" s="42" t="s">
        <v>98</v>
      </c>
      <c r="E82" s="43">
        <f>SUM(E83:E85)</f>
        <v>350000</v>
      </c>
      <c r="F82" s="43">
        <f>SUM(F83:F85)</f>
        <v>350000</v>
      </c>
      <c r="G82" s="44">
        <f>SUM(G83:G85)</f>
        <v>0</v>
      </c>
      <c r="H82" s="45"/>
    </row>
    <row r="83" spans="1:8" s="8" customFormat="1" ht="12.75">
      <c r="A83" s="32"/>
      <c r="B83" s="33"/>
      <c r="C83" s="33" t="s">
        <v>99</v>
      </c>
      <c r="D83" s="33" t="s">
        <v>100</v>
      </c>
      <c r="E83" s="47">
        <v>100000</v>
      </c>
      <c r="F83" s="48">
        <f>E83</f>
        <v>100000</v>
      </c>
      <c r="G83" s="49"/>
      <c r="H83" s="7"/>
    </row>
    <row r="84" spans="1:8" s="8" customFormat="1" ht="12.75">
      <c r="A84" s="32"/>
      <c r="B84" s="33"/>
      <c r="C84" s="33" t="s">
        <v>101</v>
      </c>
      <c r="D84" s="33" t="s">
        <v>102</v>
      </c>
      <c r="E84" s="47">
        <v>250000</v>
      </c>
      <c r="F84" s="48">
        <f>E84</f>
        <v>250000</v>
      </c>
      <c r="G84" s="49"/>
      <c r="H84" s="7"/>
    </row>
    <row r="85" spans="1:8" s="8" customFormat="1" ht="12.75">
      <c r="A85" s="32"/>
      <c r="B85" s="33"/>
      <c r="C85" s="33" t="s">
        <v>60</v>
      </c>
      <c r="D85" s="33" t="s">
        <v>103</v>
      </c>
      <c r="E85" s="47"/>
      <c r="F85" s="47">
        <f>E85</f>
        <v>0</v>
      </c>
      <c r="G85" s="49"/>
      <c r="H85" s="7"/>
    </row>
    <row r="86" spans="1:8" s="46" customFormat="1" ht="12.75">
      <c r="A86" s="41"/>
      <c r="B86" s="42">
        <v>75619</v>
      </c>
      <c r="C86" s="42"/>
      <c r="D86" s="42" t="s">
        <v>104</v>
      </c>
      <c r="E86" s="43">
        <f>SUM(E87:E87)</f>
        <v>20000</v>
      </c>
      <c r="F86" s="43">
        <f>SUM(F87:F87)</f>
        <v>20000</v>
      </c>
      <c r="G86" s="44">
        <f>SUM(G87:G87)</f>
        <v>0</v>
      </c>
      <c r="H86" s="45"/>
    </row>
    <row r="87" spans="1:8" s="8" customFormat="1" ht="12.75">
      <c r="A87" s="32"/>
      <c r="B87" s="33"/>
      <c r="C87" s="33" t="s">
        <v>105</v>
      </c>
      <c r="D87" s="33" t="s">
        <v>106</v>
      </c>
      <c r="E87" s="47">
        <v>20000</v>
      </c>
      <c r="F87" s="48">
        <f>E87</f>
        <v>20000</v>
      </c>
      <c r="G87" s="49"/>
      <c r="H87" s="7"/>
    </row>
    <row r="88" spans="1:8" s="46" customFormat="1" ht="12.75">
      <c r="A88" s="41"/>
      <c r="B88" s="42">
        <v>75621</v>
      </c>
      <c r="C88" s="42"/>
      <c r="D88" s="42" t="s">
        <v>107</v>
      </c>
      <c r="E88" s="43">
        <f>SUM(E89:E90)</f>
        <v>8400000</v>
      </c>
      <c r="F88" s="43">
        <f>SUM(F89:F90)</f>
        <v>8400000</v>
      </c>
      <c r="G88" s="44">
        <f>SUM(G89:G90)</f>
        <v>0</v>
      </c>
      <c r="H88" s="45"/>
    </row>
    <row r="89" spans="1:8" s="8" customFormat="1" ht="12.75">
      <c r="A89" s="32"/>
      <c r="B89" s="33"/>
      <c r="C89" s="33" t="s">
        <v>108</v>
      </c>
      <c r="D89" s="33" t="s">
        <v>109</v>
      </c>
      <c r="E89" s="47">
        <v>8200000</v>
      </c>
      <c r="F89" s="48">
        <f>E89</f>
        <v>8200000</v>
      </c>
      <c r="G89" s="49"/>
      <c r="H89" s="7"/>
    </row>
    <row r="90" spans="1:8" s="8" customFormat="1" ht="12.75">
      <c r="A90" s="32"/>
      <c r="B90" s="33"/>
      <c r="C90" s="33" t="s">
        <v>110</v>
      </c>
      <c r="D90" s="33" t="s">
        <v>111</v>
      </c>
      <c r="E90" s="47">
        <v>200000</v>
      </c>
      <c r="F90" s="48">
        <f>E90</f>
        <v>200000</v>
      </c>
      <c r="G90" s="49"/>
      <c r="H90" s="7"/>
    </row>
    <row r="91" spans="1:8" s="40" customFormat="1" ht="12.75">
      <c r="A91" s="24">
        <v>757</v>
      </c>
      <c r="B91" s="36"/>
      <c r="C91" s="36"/>
      <c r="D91" s="36" t="s">
        <v>112</v>
      </c>
      <c r="E91" s="37">
        <f>SUM(E92)</f>
        <v>0</v>
      </c>
      <c r="F91" s="37">
        <f>SUM(F92)</f>
        <v>0</v>
      </c>
      <c r="G91" s="38">
        <f>SUM(G92)</f>
        <v>0</v>
      </c>
      <c r="H91" s="39"/>
    </row>
    <row r="92" spans="1:8" s="46" customFormat="1" ht="12.75">
      <c r="A92" s="41"/>
      <c r="B92" s="42">
        <v>75704</v>
      </c>
      <c r="C92" s="42"/>
      <c r="D92" s="42" t="s">
        <v>113</v>
      </c>
      <c r="E92" s="43">
        <f>SUM(E93:E93)</f>
        <v>0</v>
      </c>
      <c r="F92" s="43">
        <f>SUM(F93:F93)</f>
        <v>0</v>
      </c>
      <c r="G92" s="44">
        <f>SUM(G93:G93)</f>
        <v>0</v>
      </c>
      <c r="H92" s="45"/>
    </row>
    <row r="93" spans="1:8" s="8" customFormat="1" ht="12.75">
      <c r="A93" s="32"/>
      <c r="B93" s="33"/>
      <c r="C93" s="33">
        <v>8020</v>
      </c>
      <c r="D93" s="33" t="s">
        <v>114</v>
      </c>
      <c r="E93" s="47"/>
      <c r="F93" s="48">
        <f>E93</f>
        <v>0</v>
      </c>
      <c r="G93" s="49"/>
      <c r="H93" s="7"/>
    </row>
    <row r="94" spans="1:8" s="40" customFormat="1" ht="12.75">
      <c r="A94" s="24">
        <v>758</v>
      </c>
      <c r="B94" s="36"/>
      <c r="C94" s="36"/>
      <c r="D94" s="36" t="s">
        <v>115</v>
      </c>
      <c r="E94" s="37">
        <f>SUM(E95)</f>
        <v>100000</v>
      </c>
      <c r="F94" s="37">
        <f>SUM(F95)</f>
        <v>100000</v>
      </c>
      <c r="G94" s="38">
        <f>SUM(G95)</f>
        <v>0</v>
      </c>
      <c r="H94" s="39"/>
    </row>
    <row r="95" spans="1:8" s="46" customFormat="1" ht="12.75">
      <c r="A95" s="41"/>
      <c r="B95" s="42">
        <v>75814</v>
      </c>
      <c r="C95" s="42"/>
      <c r="D95" s="42" t="s">
        <v>116</v>
      </c>
      <c r="E95" s="43">
        <f>SUM(E96:E97)</f>
        <v>100000</v>
      </c>
      <c r="F95" s="43">
        <f>SUM(F96:F97)</f>
        <v>100000</v>
      </c>
      <c r="G95" s="43">
        <f>SUM(G96:G97)</f>
        <v>0</v>
      </c>
      <c r="H95" s="45"/>
    </row>
    <row r="96" spans="1:8" s="8" customFormat="1" ht="12.75">
      <c r="A96" s="32"/>
      <c r="B96" s="33"/>
      <c r="C96" s="33" t="s">
        <v>117</v>
      </c>
      <c r="D96" s="33" t="s">
        <v>118</v>
      </c>
      <c r="E96" s="47">
        <v>100000</v>
      </c>
      <c r="F96" s="48">
        <f>E96</f>
        <v>100000</v>
      </c>
      <c r="G96" s="49"/>
      <c r="H96" s="7"/>
    </row>
    <row r="97" spans="1:8" s="8" customFormat="1" ht="12.75">
      <c r="A97" s="32"/>
      <c r="B97" s="33"/>
      <c r="C97" s="33" t="s">
        <v>24</v>
      </c>
      <c r="D97" s="33" t="s">
        <v>25</v>
      </c>
      <c r="E97" s="47"/>
      <c r="F97" s="48">
        <f>E97</f>
        <v>0</v>
      </c>
      <c r="G97" s="49"/>
      <c r="H97" s="7"/>
    </row>
    <row r="98" spans="1:8" s="40" customFormat="1" ht="12.75">
      <c r="A98" s="24">
        <v>801</v>
      </c>
      <c r="B98" s="36"/>
      <c r="C98" s="36"/>
      <c r="D98" s="36" t="s">
        <v>119</v>
      </c>
      <c r="E98" s="37">
        <f>SUM(E99,E106,E108,E102)</f>
        <v>375000</v>
      </c>
      <c r="F98" s="37">
        <f>SUM(F99,F106,F108,F102)</f>
        <v>375000</v>
      </c>
      <c r="G98" s="38">
        <f>SUM(G99,G106,G108,G102)</f>
        <v>0</v>
      </c>
      <c r="H98" s="39"/>
    </row>
    <row r="99" spans="1:8" s="46" customFormat="1" ht="12.75">
      <c r="A99" s="41"/>
      <c r="B99" s="42">
        <v>80101</v>
      </c>
      <c r="C99" s="42"/>
      <c r="D99" s="42" t="s">
        <v>120</v>
      </c>
      <c r="E99" s="43">
        <f>SUM(E100:E101)</f>
        <v>5000</v>
      </c>
      <c r="F99" s="43">
        <f>SUM(F100:F101)</f>
        <v>5000</v>
      </c>
      <c r="G99" s="44">
        <f>SUM(G100:G101)</f>
        <v>0</v>
      </c>
      <c r="H99" s="45"/>
    </row>
    <row r="100" spans="1:8" s="8" customFormat="1" ht="12.75">
      <c r="A100" s="32"/>
      <c r="B100" s="33"/>
      <c r="C100" s="33" t="s">
        <v>54</v>
      </c>
      <c r="D100" s="33" t="s">
        <v>55</v>
      </c>
      <c r="E100" s="47">
        <v>5000</v>
      </c>
      <c r="F100" s="48">
        <f>E100</f>
        <v>5000</v>
      </c>
      <c r="G100" s="49"/>
      <c r="H100" s="7"/>
    </row>
    <row r="101" spans="1:8" s="8" customFormat="1" ht="12.75">
      <c r="A101" s="32"/>
      <c r="B101" s="33"/>
      <c r="C101" s="33" t="s">
        <v>24</v>
      </c>
      <c r="D101" s="33" t="s">
        <v>25</v>
      </c>
      <c r="E101" s="47"/>
      <c r="F101" s="48">
        <f>E101</f>
        <v>0</v>
      </c>
      <c r="G101" s="49"/>
      <c r="H101" s="7"/>
    </row>
    <row r="102" spans="1:8" s="46" customFormat="1" ht="12.75">
      <c r="A102" s="41"/>
      <c r="B102" s="42">
        <v>80104</v>
      </c>
      <c r="C102" s="42"/>
      <c r="D102" s="42" t="s">
        <v>121</v>
      </c>
      <c r="E102" s="43">
        <f>SUM(E103:E105)</f>
        <v>365000</v>
      </c>
      <c r="F102" s="43">
        <f>SUM(F103:F105)</f>
        <v>365000</v>
      </c>
      <c r="G102" s="44">
        <f>SUM(G103:G105)</f>
        <v>0</v>
      </c>
      <c r="H102" s="45"/>
    </row>
    <row r="103" spans="1:8" s="8" customFormat="1" ht="12.75">
      <c r="A103" s="32"/>
      <c r="B103" s="33"/>
      <c r="C103" s="33" t="s">
        <v>54</v>
      </c>
      <c r="D103" s="33" t="s">
        <v>55</v>
      </c>
      <c r="E103" s="47">
        <v>365000</v>
      </c>
      <c r="F103" s="48">
        <f>E103</f>
        <v>365000</v>
      </c>
      <c r="G103" s="49"/>
      <c r="H103" s="7"/>
    </row>
    <row r="104" spans="1:8" s="8" customFormat="1" ht="12.75">
      <c r="A104" s="32"/>
      <c r="B104" s="33"/>
      <c r="C104" s="33" t="s">
        <v>50</v>
      </c>
      <c r="D104" s="33" t="s">
        <v>122</v>
      </c>
      <c r="E104" s="47"/>
      <c r="F104" s="48">
        <f>E104</f>
        <v>0</v>
      </c>
      <c r="G104" s="49"/>
      <c r="H104" s="7"/>
    </row>
    <row r="105" spans="1:8" s="8" customFormat="1" ht="12.75">
      <c r="A105" s="32"/>
      <c r="B105" s="33"/>
      <c r="C105" s="33" t="s">
        <v>24</v>
      </c>
      <c r="D105" s="33" t="s">
        <v>25</v>
      </c>
      <c r="E105" s="47"/>
      <c r="F105" s="48">
        <f>E105</f>
        <v>0</v>
      </c>
      <c r="G105" s="49"/>
      <c r="H105" s="7"/>
    </row>
    <row r="106" spans="1:8" s="46" customFormat="1" ht="12.75">
      <c r="A106" s="41"/>
      <c r="B106" s="42">
        <v>80110</v>
      </c>
      <c r="C106" s="42"/>
      <c r="D106" s="42" t="s">
        <v>123</v>
      </c>
      <c r="E106" s="43">
        <f>SUM(E107)</f>
        <v>5000</v>
      </c>
      <c r="F106" s="43">
        <f>SUM(F107)</f>
        <v>5000</v>
      </c>
      <c r="G106" s="44">
        <f>SUM(G107)</f>
        <v>0</v>
      </c>
      <c r="H106" s="45"/>
    </row>
    <row r="107" spans="1:8" s="8" customFormat="1" ht="12.75">
      <c r="A107" s="32"/>
      <c r="B107" s="33"/>
      <c r="C107" s="33" t="s">
        <v>54</v>
      </c>
      <c r="D107" s="33" t="s">
        <v>55</v>
      </c>
      <c r="E107" s="47">
        <v>5000</v>
      </c>
      <c r="F107" s="48">
        <f>E107</f>
        <v>5000</v>
      </c>
      <c r="G107" s="49"/>
      <c r="H107" s="7"/>
    </row>
    <row r="108" spans="1:8" s="46" customFormat="1" ht="12.75">
      <c r="A108" s="41"/>
      <c r="B108" s="42">
        <v>80113</v>
      </c>
      <c r="C108" s="42"/>
      <c r="D108" s="42" t="s">
        <v>124</v>
      </c>
      <c r="E108" s="43">
        <f>SUM(E109:E110)</f>
        <v>0</v>
      </c>
      <c r="F108" s="43">
        <f>SUM(F109:F110)</f>
        <v>0</v>
      </c>
      <c r="G108" s="43">
        <f>SUM(G109:G110)</f>
        <v>0</v>
      </c>
      <c r="H108" s="45"/>
    </row>
    <row r="109" spans="1:8" s="8" customFormat="1" ht="12.75">
      <c r="A109" s="32"/>
      <c r="B109" s="33"/>
      <c r="C109" s="33" t="s">
        <v>54</v>
      </c>
      <c r="D109" s="33" t="s">
        <v>55</v>
      </c>
      <c r="E109" s="47"/>
      <c r="F109" s="48">
        <f>E109</f>
        <v>0</v>
      </c>
      <c r="G109" s="49"/>
      <c r="H109" s="7"/>
    </row>
    <row r="110" spans="1:8" s="8" customFormat="1" ht="12.75">
      <c r="A110" s="32"/>
      <c r="B110" s="33"/>
      <c r="C110" s="33" t="s">
        <v>71</v>
      </c>
      <c r="D110" s="33" t="s">
        <v>125</v>
      </c>
      <c r="E110" s="47"/>
      <c r="F110" s="48"/>
      <c r="G110" s="49">
        <f>E110</f>
        <v>0</v>
      </c>
      <c r="H110" s="7"/>
    </row>
    <row r="111" spans="1:8" s="40" customFormat="1" ht="12.75">
      <c r="A111" s="24">
        <v>851</v>
      </c>
      <c r="B111" s="36"/>
      <c r="C111" s="36"/>
      <c r="D111" s="36" t="s">
        <v>126</v>
      </c>
      <c r="E111" s="37">
        <f>SUM(E112,E114)</f>
        <v>128000</v>
      </c>
      <c r="F111" s="37">
        <f>SUM(F112,F114)</f>
        <v>128000</v>
      </c>
      <c r="G111" s="37">
        <f>SUM(G112,G114)</f>
        <v>0</v>
      </c>
      <c r="H111" s="39"/>
    </row>
    <row r="112" spans="1:8" s="46" customFormat="1" ht="12.75">
      <c r="A112" s="41"/>
      <c r="B112" s="42">
        <v>85154</v>
      </c>
      <c r="C112" s="42"/>
      <c r="D112" s="42" t="s">
        <v>127</v>
      </c>
      <c r="E112" s="43">
        <f>SUM(E113)</f>
        <v>0</v>
      </c>
      <c r="F112" s="43">
        <f>SUM(F113)</f>
        <v>0</v>
      </c>
      <c r="G112" s="43">
        <f>SUM(G113)</f>
        <v>0</v>
      </c>
      <c r="H112" s="45"/>
    </row>
    <row r="113" spans="1:8" s="8" customFormat="1" ht="12.75">
      <c r="A113" s="32"/>
      <c r="B113" s="33"/>
      <c r="C113" s="33" t="s">
        <v>24</v>
      </c>
      <c r="D113" s="33" t="s">
        <v>25</v>
      </c>
      <c r="E113" s="47"/>
      <c r="F113" s="48">
        <f>E113</f>
        <v>0</v>
      </c>
      <c r="G113" s="49"/>
      <c r="H113" s="7"/>
    </row>
    <row r="114" spans="1:8" s="46" customFormat="1" ht="12.75">
      <c r="A114" s="41"/>
      <c r="B114" s="42">
        <v>85195</v>
      </c>
      <c r="C114" s="42"/>
      <c r="D114" s="42" t="s">
        <v>33</v>
      </c>
      <c r="E114" s="50">
        <f>SUBTOTAL(9,E115)</f>
        <v>128000</v>
      </c>
      <c r="F114" s="50">
        <f>SUBTOTAL(9,F115)</f>
        <v>128000</v>
      </c>
      <c r="G114" s="50">
        <f>SUBTOTAL(9,G115)</f>
        <v>0</v>
      </c>
      <c r="H114" s="45"/>
    </row>
    <row r="115" spans="1:8" s="8" customFormat="1" ht="12.75">
      <c r="A115" s="32"/>
      <c r="B115" s="33"/>
      <c r="C115" s="33" t="s">
        <v>54</v>
      </c>
      <c r="D115" s="33" t="s">
        <v>55</v>
      </c>
      <c r="E115" s="47">
        <v>128000</v>
      </c>
      <c r="F115" s="48">
        <f>E115</f>
        <v>128000</v>
      </c>
      <c r="G115" s="49"/>
      <c r="H115" s="7"/>
    </row>
    <row r="116" spans="1:8" s="40" customFormat="1" ht="12.75">
      <c r="A116" s="24">
        <v>852</v>
      </c>
      <c r="B116" s="36"/>
      <c r="C116" s="36"/>
      <c r="D116" s="36" t="s">
        <v>128</v>
      </c>
      <c r="E116" s="37">
        <f>SUM(E117,E119,E124,E126,E128,E132)</f>
        <v>102950</v>
      </c>
      <c r="F116" s="37">
        <f>SUM(F117,F119,F124,F126,F128,F132)</f>
        <v>102950</v>
      </c>
      <c r="G116" s="37">
        <f>SUM(G117,G119,G124,G126,G128,G132)</f>
        <v>0</v>
      </c>
      <c r="H116" s="39"/>
    </row>
    <row r="117" spans="1:8" s="46" customFormat="1" ht="12.75">
      <c r="A117" s="41"/>
      <c r="B117" s="42">
        <v>85202</v>
      </c>
      <c r="C117" s="42"/>
      <c r="D117" s="42" t="s">
        <v>129</v>
      </c>
      <c r="E117" s="43">
        <f>SUBTOTAL(9,E118)</f>
        <v>2700</v>
      </c>
      <c r="F117" s="43">
        <f>SUBTOTAL(9,F118)</f>
        <v>2700</v>
      </c>
      <c r="G117" s="43">
        <f>SUBTOTAL(9,G118)</f>
        <v>0</v>
      </c>
      <c r="H117" s="45"/>
    </row>
    <row r="118" spans="1:8" s="40" customFormat="1" ht="12.75">
      <c r="A118" s="24"/>
      <c r="B118" s="36"/>
      <c r="C118" s="36" t="s">
        <v>34</v>
      </c>
      <c r="D118" s="33" t="s">
        <v>130</v>
      </c>
      <c r="E118" s="47">
        <v>2700</v>
      </c>
      <c r="F118" s="47">
        <f>E118</f>
        <v>2700</v>
      </c>
      <c r="G118" s="47"/>
      <c r="H118" s="39"/>
    </row>
    <row r="119" spans="1:8" s="46" customFormat="1" ht="12.75">
      <c r="A119" s="41"/>
      <c r="B119" s="42">
        <v>85212</v>
      </c>
      <c r="C119" s="42"/>
      <c r="D119" s="42" t="s">
        <v>131</v>
      </c>
      <c r="E119" s="43">
        <f>SUM(E120:E123)</f>
        <v>72700</v>
      </c>
      <c r="F119" s="43">
        <f>SUM(F120:F123)</f>
        <v>72700</v>
      </c>
      <c r="G119" s="43">
        <f>SUM(G120:G123)</f>
        <v>0</v>
      </c>
      <c r="H119" s="45"/>
    </row>
    <row r="120" spans="1:8" s="8" customFormat="1" ht="12.75">
      <c r="A120" s="32"/>
      <c r="B120" s="33"/>
      <c r="C120" s="33" t="s">
        <v>117</v>
      </c>
      <c r="D120" s="33" t="s">
        <v>118</v>
      </c>
      <c r="E120" s="47">
        <v>3100</v>
      </c>
      <c r="F120" s="48">
        <f>E120</f>
        <v>3100</v>
      </c>
      <c r="G120" s="49"/>
      <c r="H120" s="7"/>
    </row>
    <row r="121" spans="1:8" s="8" customFormat="1" ht="12.75">
      <c r="A121" s="32"/>
      <c r="B121" s="33"/>
      <c r="C121" s="33" t="s">
        <v>24</v>
      </c>
      <c r="D121" s="33" t="s">
        <v>25</v>
      </c>
      <c r="E121" s="47">
        <v>9600</v>
      </c>
      <c r="F121" s="48">
        <f>E121</f>
        <v>9600</v>
      </c>
      <c r="G121" s="49"/>
      <c r="H121" s="7"/>
    </row>
    <row r="122" spans="1:8" s="8" customFormat="1" ht="12.75">
      <c r="A122" s="32"/>
      <c r="B122" s="33"/>
      <c r="C122" s="33" t="s">
        <v>132</v>
      </c>
      <c r="D122" s="33" t="s">
        <v>25</v>
      </c>
      <c r="E122" s="47">
        <v>60000</v>
      </c>
      <c r="F122" s="48">
        <f>E122</f>
        <v>60000</v>
      </c>
      <c r="G122" s="49"/>
      <c r="H122" s="7"/>
    </row>
    <row r="123" spans="1:8" s="8" customFormat="1" ht="12.75">
      <c r="A123" s="32"/>
      <c r="B123" s="33"/>
      <c r="C123" s="55">
        <v>2910</v>
      </c>
      <c r="D123" s="33" t="s">
        <v>133</v>
      </c>
      <c r="E123" s="47"/>
      <c r="F123" s="47">
        <f>E123</f>
        <v>0</v>
      </c>
      <c r="G123" s="49"/>
      <c r="H123" s="7"/>
    </row>
    <row r="124" spans="1:8" s="46" customFormat="1" ht="12.75">
      <c r="A124" s="41"/>
      <c r="B124" s="42">
        <v>85215</v>
      </c>
      <c r="C124" s="42"/>
      <c r="D124" s="42" t="s">
        <v>134</v>
      </c>
      <c r="E124" s="43">
        <f>SUM(E125)</f>
        <v>0</v>
      </c>
      <c r="F124" s="43">
        <f>SUM(F125)</f>
        <v>0</v>
      </c>
      <c r="G124" s="44">
        <f>SUM(G125)</f>
        <v>0</v>
      </c>
      <c r="H124" s="45"/>
    </row>
    <row r="125" spans="1:8" s="8" customFormat="1" ht="12.75">
      <c r="A125" s="32"/>
      <c r="B125" s="33"/>
      <c r="C125" s="33" t="s">
        <v>24</v>
      </c>
      <c r="D125" s="33" t="s">
        <v>25</v>
      </c>
      <c r="E125" s="47"/>
      <c r="F125" s="48">
        <f>E125</f>
        <v>0</v>
      </c>
      <c r="G125" s="49"/>
      <c r="H125" s="7"/>
    </row>
    <row r="126" spans="1:8" s="46" customFormat="1" ht="12.75">
      <c r="A126" s="41"/>
      <c r="B126" s="42">
        <v>85216</v>
      </c>
      <c r="C126" s="42"/>
      <c r="D126" s="42" t="s">
        <v>135</v>
      </c>
      <c r="E126" s="43">
        <f>SUM(E127)</f>
        <v>0</v>
      </c>
      <c r="F126" s="43">
        <f>SUM(F127)</f>
        <v>0</v>
      </c>
      <c r="G126" s="44">
        <f>SUM(G127)</f>
        <v>0</v>
      </c>
      <c r="H126" s="45"/>
    </row>
    <row r="127" spans="1:8" s="8" customFormat="1" ht="12.75">
      <c r="A127" s="32"/>
      <c r="B127" s="33"/>
      <c r="C127" s="33" t="s">
        <v>24</v>
      </c>
      <c r="D127" s="33" t="s">
        <v>25</v>
      </c>
      <c r="E127" s="47"/>
      <c r="F127" s="48">
        <f>E127</f>
        <v>0</v>
      </c>
      <c r="G127" s="49"/>
      <c r="H127" s="7"/>
    </row>
    <row r="128" spans="1:8" s="46" customFormat="1" ht="12.75">
      <c r="A128" s="41"/>
      <c r="B128" s="42">
        <v>85219</v>
      </c>
      <c r="C128" s="42"/>
      <c r="D128" s="42" t="s">
        <v>136</v>
      </c>
      <c r="E128" s="43">
        <f>SUM(E129:E131)</f>
        <v>550</v>
      </c>
      <c r="F128" s="43">
        <f>SUM(F129:F131)</f>
        <v>550</v>
      </c>
      <c r="G128" s="43">
        <f>SUM(G129:G131)</f>
        <v>0</v>
      </c>
      <c r="H128" s="45"/>
    </row>
    <row r="129" spans="1:8" s="8" customFormat="1" ht="12.75">
      <c r="A129" s="32"/>
      <c r="B129" s="33"/>
      <c r="C129" s="33" t="s">
        <v>42</v>
      </c>
      <c r="D129" s="33" t="s">
        <v>58</v>
      </c>
      <c r="E129" s="47"/>
      <c r="F129" s="47">
        <f>E129</f>
        <v>0</v>
      </c>
      <c r="G129" s="47"/>
      <c r="H129" s="7"/>
    </row>
    <row r="130" spans="1:8" s="8" customFormat="1" ht="12.75">
      <c r="A130" s="32"/>
      <c r="B130" s="33"/>
      <c r="C130" s="33" t="s">
        <v>117</v>
      </c>
      <c r="D130" s="33" t="s">
        <v>118</v>
      </c>
      <c r="E130" s="47">
        <v>550</v>
      </c>
      <c r="F130" s="47">
        <f>E130</f>
        <v>550</v>
      </c>
      <c r="G130" s="49"/>
      <c r="H130" s="7"/>
    </row>
    <row r="131" spans="1:8" s="8" customFormat="1" ht="12.75">
      <c r="A131" s="32"/>
      <c r="B131" s="33"/>
      <c r="C131" s="33" t="s">
        <v>34</v>
      </c>
      <c r="D131" s="33" t="s">
        <v>130</v>
      </c>
      <c r="E131" s="47"/>
      <c r="F131" s="47">
        <f>E131</f>
        <v>0</v>
      </c>
      <c r="G131" s="49"/>
      <c r="H131" s="7"/>
    </row>
    <row r="132" spans="1:8" s="46" customFormat="1" ht="12.75">
      <c r="A132" s="41"/>
      <c r="B132" s="42">
        <v>85228</v>
      </c>
      <c r="C132" s="42"/>
      <c r="D132" s="42" t="s">
        <v>137</v>
      </c>
      <c r="E132" s="43">
        <f>SUM(E133)</f>
        <v>27000</v>
      </c>
      <c r="F132" s="43">
        <f>SUM(F133)</f>
        <v>27000</v>
      </c>
      <c r="G132" s="44">
        <f>SUM(G133)</f>
        <v>0</v>
      </c>
      <c r="H132" s="45"/>
    </row>
    <row r="133" spans="1:8" s="8" customFormat="1" ht="12.75">
      <c r="A133" s="32"/>
      <c r="B133" s="33"/>
      <c r="C133" s="33" t="s">
        <v>54</v>
      </c>
      <c r="D133" s="33" t="s">
        <v>55</v>
      </c>
      <c r="E133" s="47">
        <v>27000</v>
      </c>
      <c r="F133" s="48">
        <f>E133</f>
        <v>27000</v>
      </c>
      <c r="G133" s="49"/>
      <c r="H133" s="7"/>
    </row>
    <row r="134" spans="1:8" s="40" customFormat="1" ht="25.5" customHeight="1">
      <c r="A134" s="24">
        <v>900</v>
      </c>
      <c r="B134" s="36"/>
      <c r="C134" s="36"/>
      <c r="D134" s="36" t="s">
        <v>138</v>
      </c>
      <c r="E134" s="37">
        <f>SUM(E135,E147,E139,E141,E143,E145,E137)</f>
        <v>1400000</v>
      </c>
      <c r="F134" s="37">
        <f>SUM(F135,F147,F139,F141,F143,F145,F137)</f>
        <v>1400000</v>
      </c>
      <c r="G134" s="38">
        <f>SUM(G135,G147,G139,G141,G143,G145)</f>
        <v>0</v>
      </c>
      <c r="H134" s="39"/>
    </row>
    <row r="135" spans="1:8" s="46" customFormat="1" ht="12.75">
      <c r="A135" s="41"/>
      <c r="B135" s="42">
        <v>90001</v>
      </c>
      <c r="C135" s="42"/>
      <c r="D135" s="42" t="s">
        <v>139</v>
      </c>
      <c r="E135" s="43">
        <f>SUM(E136)</f>
        <v>0</v>
      </c>
      <c r="F135" s="43">
        <f>SUM(F136)</f>
        <v>0</v>
      </c>
      <c r="G135" s="44">
        <f>SUM(G136)</f>
        <v>0</v>
      </c>
      <c r="H135" s="45"/>
    </row>
    <row r="136" spans="1:8" s="8" customFormat="1" ht="12.75">
      <c r="A136" s="32"/>
      <c r="B136" s="33"/>
      <c r="C136" s="33" t="s">
        <v>54</v>
      </c>
      <c r="D136" s="33" t="s">
        <v>55</v>
      </c>
      <c r="E136" s="47"/>
      <c r="F136" s="48">
        <f>E136</f>
        <v>0</v>
      </c>
      <c r="G136" s="49"/>
      <c r="H136" s="7"/>
    </row>
    <row r="137" spans="1:8" s="8" customFormat="1" ht="12.75">
      <c r="A137" s="32"/>
      <c r="B137" s="42">
        <v>90002</v>
      </c>
      <c r="C137" s="33"/>
      <c r="D137" s="56" t="s">
        <v>140</v>
      </c>
      <c r="E137" s="57">
        <f>SUM(E138)</f>
        <v>1400000</v>
      </c>
      <c r="F137" s="57">
        <f>SUM(F138)</f>
        <v>1400000</v>
      </c>
      <c r="G137" s="49"/>
      <c r="H137" s="7"/>
    </row>
    <row r="138" spans="1:8" s="8" customFormat="1" ht="12.75">
      <c r="A138" s="32"/>
      <c r="B138" s="33"/>
      <c r="C138" s="33">
        <v>830</v>
      </c>
      <c r="D138" s="33" t="s">
        <v>55</v>
      </c>
      <c r="E138" s="47">
        <v>1400000</v>
      </c>
      <c r="F138" s="48">
        <f>E138</f>
        <v>1400000</v>
      </c>
      <c r="G138" s="49"/>
      <c r="H138" s="7"/>
    </row>
    <row r="139" spans="1:8" s="46" customFormat="1" ht="12.75">
      <c r="A139" s="41"/>
      <c r="B139" s="42">
        <v>90003</v>
      </c>
      <c r="C139" s="42"/>
      <c r="D139" s="42" t="s">
        <v>141</v>
      </c>
      <c r="E139" s="43">
        <f>SUM(E140:E140)</f>
        <v>0</v>
      </c>
      <c r="F139" s="43">
        <f>SUM(F140:F140)</f>
        <v>0</v>
      </c>
      <c r="G139" s="44">
        <f>SUM(G140:G140)</f>
        <v>0</v>
      </c>
      <c r="H139" s="45"/>
    </row>
    <row r="140" spans="1:8" s="8" customFormat="1" ht="12.75">
      <c r="A140" s="32"/>
      <c r="B140" s="33"/>
      <c r="C140" s="33" t="s">
        <v>54</v>
      </c>
      <c r="D140" s="33" t="s">
        <v>55</v>
      </c>
      <c r="E140" s="47"/>
      <c r="F140" s="48">
        <f>E140</f>
        <v>0</v>
      </c>
      <c r="G140" s="49"/>
      <c r="H140" s="7"/>
    </row>
    <row r="141" spans="1:8" s="46" customFormat="1" ht="12.75">
      <c r="A141" s="41"/>
      <c r="B141" s="42">
        <v>90015</v>
      </c>
      <c r="C141" s="42"/>
      <c r="D141" s="42" t="s">
        <v>142</v>
      </c>
      <c r="E141" s="43">
        <f>SUM(E142)</f>
        <v>0</v>
      </c>
      <c r="F141" s="43">
        <f>SUM(F142)</f>
        <v>0</v>
      </c>
      <c r="G141" s="44">
        <f>SUM(G142)</f>
        <v>0</v>
      </c>
      <c r="H141" s="45"/>
    </row>
    <row r="142" spans="1:8" s="8" customFormat="1" ht="12.75">
      <c r="A142" s="32"/>
      <c r="B142" s="33"/>
      <c r="C142" s="33" t="s">
        <v>24</v>
      </c>
      <c r="D142" s="33" t="s">
        <v>25</v>
      </c>
      <c r="E142" s="47"/>
      <c r="F142" s="48">
        <f>E142</f>
        <v>0</v>
      </c>
      <c r="G142" s="49"/>
      <c r="H142" s="7"/>
    </row>
    <row r="143" spans="1:8" s="46" customFormat="1" ht="12.75">
      <c r="A143" s="41"/>
      <c r="B143" s="42">
        <v>90019</v>
      </c>
      <c r="C143" s="42"/>
      <c r="D143" s="42" t="s">
        <v>143</v>
      </c>
      <c r="E143" s="43">
        <f>SUM(E144)</f>
        <v>0</v>
      </c>
      <c r="F143" s="43">
        <f>SUM(F144)</f>
        <v>0</v>
      </c>
      <c r="G143" s="44">
        <f>SUM(G144)</f>
        <v>0</v>
      </c>
      <c r="H143" s="45"/>
    </row>
    <row r="144" spans="1:8" s="8" customFormat="1" ht="12.75">
      <c r="A144" s="32"/>
      <c r="B144" s="33"/>
      <c r="C144" s="33" t="s">
        <v>42</v>
      </c>
      <c r="D144" s="33" t="s">
        <v>58</v>
      </c>
      <c r="E144" s="47">
        <v>0</v>
      </c>
      <c r="F144" s="48">
        <f>E144</f>
        <v>0</v>
      </c>
      <c r="G144" s="49"/>
      <c r="H144" s="7"/>
    </row>
    <row r="145" spans="1:8" s="46" customFormat="1" ht="12.75">
      <c r="A145" s="41"/>
      <c r="B145" s="42">
        <v>90020</v>
      </c>
      <c r="C145" s="42"/>
      <c r="D145" s="42" t="s">
        <v>144</v>
      </c>
      <c r="E145" s="44">
        <f>SUM(E146)</f>
        <v>0</v>
      </c>
      <c r="F145" s="43">
        <f>SUM(F146)</f>
        <v>0</v>
      </c>
      <c r="G145" s="44">
        <f>SUM(G146)</f>
        <v>0</v>
      </c>
      <c r="H145" s="45"/>
    </row>
    <row r="146" spans="1:8" s="8" customFormat="1" ht="12.75">
      <c r="A146" s="32"/>
      <c r="B146" s="33"/>
      <c r="C146" s="33" t="s">
        <v>145</v>
      </c>
      <c r="D146" s="33" t="s">
        <v>146</v>
      </c>
      <c r="E146" s="47">
        <v>0</v>
      </c>
      <c r="F146" s="48">
        <f>E146</f>
        <v>0</v>
      </c>
      <c r="G146" s="49"/>
      <c r="H146" s="7"/>
    </row>
    <row r="147" spans="1:8" s="46" customFormat="1" ht="12.75">
      <c r="A147" s="41"/>
      <c r="B147" s="42">
        <v>90095</v>
      </c>
      <c r="C147" s="42"/>
      <c r="D147" s="42" t="s">
        <v>76</v>
      </c>
      <c r="E147" s="43">
        <f>SUM(E148:E149)</f>
        <v>0</v>
      </c>
      <c r="F147" s="43">
        <f>SUM(F148:F149)</f>
        <v>0</v>
      </c>
      <c r="G147" s="44">
        <f>SUM(G148:G149)</f>
        <v>0</v>
      </c>
      <c r="H147" s="45"/>
    </row>
    <row r="148" spans="1:8" s="8" customFormat="1" ht="12.75">
      <c r="A148" s="32"/>
      <c r="B148" s="33"/>
      <c r="C148" s="33" t="s">
        <v>54</v>
      </c>
      <c r="D148" s="33" t="s">
        <v>55</v>
      </c>
      <c r="E148" s="47"/>
      <c r="F148" s="48">
        <f>E148</f>
        <v>0</v>
      </c>
      <c r="G148" s="49"/>
      <c r="H148" s="7"/>
    </row>
    <row r="149" spans="1:8" s="8" customFormat="1" ht="12.75">
      <c r="A149" s="32"/>
      <c r="B149" s="33"/>
      <c r="C149" s="33" t="s">
        <v>24</v>
      </c>
      <c r="D149" s="33" t="s">
        <v>147</v>
      </c>
      <c r="E149" s="47"/>
      <c r="F149" s="48">
        <f>E149</f>
        <v>0</v>
      </c>
      <c r="G149" s="49"/>
      <c r="H149" s="7"/>
    </row>
    <row r="150" spans="1:8" s="40" customFormat="1" ht="12.75">
      <c r="A150" s="24">
        <v>921</v>
      </c>
      <c r="B150" s="36"/>
      <c r="C150" s="36"/>
      <c r="D150" s="36" t="s">
        <v>148</v>
      </c>
      <c r="E150" s="37">
        <f>SUM(E151)</f>
        <v>200000</v>
      </c>
      <c r="F150" s="37">
        <f>SUM(F151)</f>
        <v>200000</v>
      </c>
      <c r="G150" s="38">
        <f>SUM(G151)</f>
        <v>0</v>
      </c>
      <c r="H150" s="39"/>
    </row>
    <row r="151" spans="1:8" s="46" customFormat="1" ht="12.75">
      <c r="A151" s="41"/>
      <c r="B151" s="42">
        <v>92195</v>
      </c>
      <c r="C151" s="42"/>
      <c r="D151" s="42" t="s">
        <v>33</v>
      </c>
      <c r="E151" s="43">
        <f>SUM(E152:E153)</f>
        <v>200000</v>
      </c>
      <c r="F151" s="43">
        <f>SUM(F152:F153)</f>
        <v>200000</v>
      </c>
      <c r="G151" s="44">
        <f>SUM(G152:G153)</f>
        <v>0</v>
      </c>
      <c r="H151" s="45"/>
    </row>
    <row r="152" spans="1:8" s="8" customFormat="1" ht="12.75">
      <c r="A152" s="32"/>
      <c r="B152" s="33"/>
      <c r="C152" s="33" t="s">
        <v>54</v>
      </c>
      <c r="D152" s="33" t="s">
        <v>55</v>
      </c>
      <c r="E152" s="47">
        <v>200000</v>
      </c>
      <c r="F152" s="48">
        <f>E152</f>
        <v>200000</v>
      </c>
      <c r="G152" s="49"/>
      <c r="H152" s="7"/>
    </row>
    <row r="153" spans="1:8" s="8" customFormat="1" ht="12.75">
      <c r="A153" s="32"/>
      <c r="B153" s="33"/>
      <c r="C153" s="33" t="s">
        <v>24</v>
      </c>
      <c r="D153" s="33" t="s">
        <v>25</v>
      </c>
      <c r="E153" s="47"/>
      <c r="F153" s="47">
        <f>E153</f>
        <v>0</v>
      </c>
      <c r="G153" s="49"/>
      <c r="H153" s="7"/>
    </row>
    <row r="154" spans="1:8" s="40" customFormat="1" ht="12.75">
      <c r="A154" s="24">
        <v>926</v>
      </c>
      <c r="B154" s="36"/>
      <c r="C154" s="36"/>
      <c r="D154" s="36" t="s">
        <v>149</v>
      </c>
      <c r="E154" s="37">
        <f>SUM(E155,E159,E162)</f>
        <v>675000</v>
      </c>
      <c r="F154" s="37">
        <f>SUM(F155,F159,F162)</f>
        <v>675000</v>
      </c>
      <c r="G154" s="37">
        <f>SUM(G155,G159,G162)</f>
        <v>0</v>
      </c>
      <c r="H154" s="39"/>
    </row>
    <row r="155" spans="1:8" s="46" customFormat="1" ht="12.75">
      <c r="A155" s="41"/>
      <c r="B155" s="42">
        <v>92601</v>
      </c>
      <c r="C155" s="42"/>
      <c r="D155" s="42" t="s">
        <v>150</v>
      </c>
      <c r="E155" s="43">
        <f>SUM(E156:E158)</f>
        <v>600000</v>
      </c>
      <c r="F155" s="43">
        <f>SUM(F156:F158)</f>
        <v>600000</v>
      </c>
      <c r="G155" s="43">
        <f>SUM(G156:G158)</f>
        <v>0</v>
      </c>
      <c r="H155" s="45"/>
    </row>
    <row r="156" spans="1:8" s="8" customFormat="1" ht="12.75">
      <c r="A156" s="32"/>
      <c r="B156" s="33"/>
      <c r="C156" s="33" t="s">
        <v>74</v>
      </c>
      <c r="D156" s="33" t="s">
        <v>151</v>
      </c>
      <c r="E156" s="47"/>
      <c r="F156" s="48">
        <f>E156</f>
        <v>0</v>
      </c>
      <c r="G156" s="49"/>
      <c r="H156" s="7"/>
    </row>
    <row r="157" spans="1:8" s="8" customFormat="1" ht="12.75">
      <c r="A157" s="32"/>
      <c r="B157" s="33"/>
      <c r="C157" s="33" t="s">
        <v>54</v>
      </c>
      <c r="D157" s="33" t="s">
        <v>55</v>
      </c>
      <c r="E157" s="47">
        <v>600000</v>
      </c>
      <c r="F157" s="48">
        <f>E157</f>
        <v>600000</v>
      </c>
      <c r="G157" s="49"/>
      <c r="H157" s="7"/>
    </row>
    <row r="158" spans="1:8" s="8" customFormat="1" ht="12.75">
      <c r="A158" s="32"/>
      <c r="B158" s="33"/>
      <c r="C158" s="33" t="s">
        <v>24</v>
      </c>
      <c r="D158" s="33" t="s">
        <v>25</v>
      </c>
      <c r="E158" s="47"/>
      <c r="F158" s="47">
        <f>E158</f>
        <v>0</v>
      </c>
      <c r="G158" s="49"/>
      <c r="H158" s="7"/>
    </row>
    <row r="159" spans="1:8" s="46" customFormat="1" ht="12.75">
      <c r="A159" s="41"/>
      <c r="B159" s="42">
        <v>92604</v>
      </c>
      <c r="C159" s="42"/>
      <c r="D159" s="42" t="s">
        <v>152</v>
      </c>
      <c r="E159" s="43">
        <f>SUM(E160:E161)</f>
        <v>75000</v>
      </c>
      <c r="F159" s="43">
        <f>SUM(F160:F161)</f>
        <v>75000</v>
      </c>
      <c r="G159" s="44">
        <f>SUM(G160:G161)</f>
        <v>0</v>
      </c>
      <c r="H159" s="45"/>
    </row>
    <row r="160" spans="1:8" s="46" customFormat="1" ht="12.75">
      <c r="A160" s="41"/>
      <c r="B160" s="42"/>
      <c r="C160" s="33" t="s">
        <v>54</v>
      </c>
      <c r="D160" s="33" t="s">
        <v>55</v>
      </c>
      <c r="E160" s="47">
        <v>75000</v>
      </c>
      <c r="F160" s="48">
        <f>E160</f>
        <v>75000</v>
      </c>
      <c r="G160" s="58"/>
      <c r="H160" s="45"/>
    </row>
    <row r="161" spans="1:8" s="8" customFormat="1" ht="12.75">
      <c r="A161" s="32"/>
      <c r="B161" s="33"/>
      <c r="C161" s="33" t="s">
        <v>117</v>
      </c>
      <c r="D161" s="33" t="s">
        <v>153</v>
      </c>
      <c r="E161" s="47"/>
      <c r="F161" s="48">
        <f>E161</f>
        <v>0</v>
      </c>
      <c r="G161" s="49"/>
      <c r="H161" s="7"/>
    </row>
    <row r="162" spans="1:8" s="46" customFormat="1" ht="12.75">
      <c r="A162" s="41"/>
      <c r="B162" s="42">
        <v>92695</v>
      </c>
      <c r="C162" s="42"/>
      <c r="D162" s="42"/>
      <c r="E162" s="43">
        <f>SUM(E163)</f>
        <v>0</v>
      </c>
      <c r="F162" s="43">
        <f>SUM(F163)</f>
        <v>0</v>
      </c>
      <c r="G162" s="43">
        <f>SUM(G163)</f>
        <v>0</v>
      </c>
      <c r="H162" s="45"/>
    </row>
    <row r="163" spans="1:8" s="46" customFormat="1" ht="12.75">
      <c r="A163" s="41"/>
      <c r="B163" s="42"/>
      <c r="C163" s="33" t="s">
        <v>24</v>
      </c>
      <c r="D163" s="33" t="s">
        <v>25</v>
      </c>
      <c r="E163" s="47"/>
      <c r="F163" s="48">
        <f>E163</f>
        <v>0</v>
      </c>
      <c r="G163" s="58"/>
      <c r="H163" s="45"/>
    </row>
    <row r="164" spans="1:8" s="8" customFormat="1" ht="12.75">
      <c r="A164" s="59"/>
      <c r="B164" s="60"/>
      <c r="C164" s="61"/>
      <c r="D164" s="62" t="s">
        <v>154</v>
      </c>
      <c r="E164" s="63">
        <f>SUM(E166,E172,E180,E185,E188,E196,E201,E210,E221,E224,E227,E239,E243)</f>
        <v>9540318</v>
      </c>
      <c r="F164" s="63">
        <f>SUM(F166,F172,F180,F185,F188,F196,F201,F210,F221,F224,F227,F239,F243)</f>
        <v>1176374</v>
      </c>
      <c r="G164" s="63">
        <f>SUM(G166,G172,G180,G185,G188,G196,G201,G210,G221,G224,G227,G239,G243)</f>
        <v>8363944</v>
      </c>
      <c r="H164" s="7"/>
    </row>
    <row r="165" spans="1:8" s="8" customFormat="1" ht="12.75">
      <c r="A165" s="64"/>
      <c r="B165" s="65"/>
      <c r="C165" s="65"/>
      <c r="D165" s="65" t="s">
        <v>19</v>
      </c>
      <c r="E165" s="66"/>
      <c r="F165" s="35"/>
      <c r="G165" s="67"/>
      <c r="H165" s="7"/>
    </row>
    <row r="166" spans="1:8" s="40" customFormat="1" ht="12.75">
      <c r="A166" s="24" t="s">
        <v>20</v>
      </c>
      <c r="B166" s="36"/>
      <c r="C166" s="36"/>
      <c r="D166" s="36" t="s">
        <v>21</v>
      </c>
      <c r="E166" s="37">
        <f>SUM(E167)</f>
        <v>100000</v>
      </c>
      <c r="F166" s="37">
        <f>SUM(F167)</f>
        <v>0</v>
      </c>
      <c r="G166" s="37">
        <f>SUM(G167)</f>
        <v>100000</v>
      </c>
      <c r="H166" s="39"/>
    </row>
    <row r="167" spans="1:8" s="46" customFormat="1" ht="12.75">
      <c r="A167" s="41"/>
      <c r="B167" s="42" t="s">
        <v>22</v>
      </c>
      <c r="C167" s="42"/>
      <c r="D167" s="42" t="s">
        <v>155</v>
      </c>
      <c r="E167" s="43">
        <f>SUM(E168:E171)</f>
        <v>100000</v>
      </c>
      <c r="F167" s="43">
        <f>SUM(F168:F171)</f>
        <v>0</v>
      </c>
      <c r="G167" s="43">
        <f>SUM(G168:G171)</f>
        <v>100000</v>
      </c>
      <c r="H167" s="45"/>
    </row>
    <row r="168" spans="1:8" s="8" customFormat="1" ht="12.75">
      <c r="A168" s="32"/>
      <c r="B168" s="33"/>
      <c r="C168" s="33">
        <v>6280</v>
      </c>
      <c r="D168" s="33" t="s">
        <v>156</v>
      </c>
      <c r="E168" s="47">
        <v>100000</v>
      </c>
      <c r="F168" s="47"/>
      <c r="G168" s="47">
        <f>E168</f>
        <v>100000</v>
      </c>
      <c r="H168" s="7"/>
    </row>
    <row r="169" spans="1:8" s="8" customFormat="1" ht="12.75">
      <c r="A169" s="32"/>
      <c r="B169" s="33"/>
      <c r="C169" s="33">
        <v>6297</v>
      </c>
      <c r="D169" s="33" t="s">
        <v>157</v>
      </c>
      <c r="E169" s="47"/>
      <c r="F169" s="47"/>
      <c r="G169" s="47">
        <f>E169</f>
        <v>0</v>
      </c>
      <c r="H169" s="7"/>
    </row>
    <row r="170" spans="1:8" s="8" customFormat="1" ht="54" customHeight="1">
      <c r="A170" s="32"/>
      <c r="B170" s="33"/>
      <c r="C170" s="33">
        <v>6298</v>
      </c>
      <c r="D170" s="33" t="s">
        <v>158</v>
      </c>
      <c r="E170" s="47"/>
      <c r="F170" s="49"/>
      <c r="G170" s="47">
        <f>E170</f>
        <v>0</v>
      </c>
      <c r="H170" s="7"/>
    </row>
    <row r="171" spans="1:8" s="8" customFormat="1" ht="41.25" customHeight="1">
      <c r="A171" s="32"/>
      <c r="B171" s="33"/>
      <c r="C171" s="33">
        <v>6330</v>
      </c>
      <c r="D171" s="51" t="s">
        <v>159</v>
      </c>
      <c r="E171" s="47"/>
      <c r="F171" s="49"/>
      <c r="G171" s="47">
        <f>E171</f>
        <v>0</v>
      </c>
      <c r="H171" s="7"/>
    </row>
    <row r="172" spans="1:8" s="40" customFormat="1" ht="12.75">
      <c r="A172" s="24">
        <v>600</v>
      </c>
      <c r="B172" s="36"/>
      <c r="C172" s="36"/>
      <c r="D172" s="36" t="s">
        <v>36</v>
      </c>
      <c r="E172" s="37">
        <f>SUM(E173)</f>
        <v>0</v>
      </c>
      <c r="F172" s="37">
        <f>SUM(F173)</f>
        <v>0</v>
      </c>
      <c r="G172" s="38">
        <f>SUM(G173)</f>
        <v>0</v>
      </c>
      <c r="H172" s="39"/>
    </row>
    <row r="173" spans="1:8" s="46" customFormat="1" ht="12.75">
      <c r="A173" s="41"/>
      <c r="B173" s="42">
        <v>60016</v>
      </c>
      <c r="C173" s="42"/>
      <c r="D173" s="42" t="s">
        <v>37</v>
      </c>
      <c r="E173" s="43">
        <f>SUM(E174:E179)</f>
        <v>0</v>
      </c>
      <c r="F173" s="43">
        <f>SUM(F174:F179)</f>
        <v>0</v>
      </c>
      <c r="G173" s="44">
        <f>SUM(G174:G179)</f>
        <v>0</v>
      </c>
      <c r="H173" s="45"/>
    </row>
    <row r="174" spans="1:8" s="8" customFormat="1" ht="12.75">
      <c r="A174" s="32"/>
      <c r="B174" s="33"/>
      <c r="C174" s="33">
        <v>6220</v>
      </c>
      <c r="D174" s="33" t="s">
        <v>160</v>
      </c>
      <c r="E174" s="47"/>
      <c r="F174" s="49"/>
      <c r="G174" s="48">
        <f>E174</f>
        <v>0</v>
      </c>
      <c r="H174" s="7"/>
    </row>
    <row r="175" spans="1:8" s="8" customFormat="1" ht="12.75">
      <c r="A175" s="32"/>
      <c r="B175" s="33"/>
      <c r="C175" s="33">
        <v>6260</v>
      </c>
      <c r="D175" s="33" t="s">
        <v>161</v>
      </c>
      <c r="E175" s="47"/>
      <c r="F175" s="49"/>
      <c r="G175" s="48">
        <f>E175</f>
        <v>0</v>
      </c>
      <c r="H175" s="7"/>
    </row>
    <row r="176" spans="1:8" s="8" customFormat="1" ht="12.75">
      <c r="A176" s="32"/>
      <c r="B176" s="33"/>
      <c r="C176" s="33">
        <v>6280</v>
      </c>
      <c r="D176" s="33" t="s">
        <v>156</v>
      </c>
      <c r="E176" s="47"/>
      <c r="F176" s="49"/>
      <c r="G176" s="48">
        <f>E176</f>
        <v>0</v>
      </c>
      <c r="H176" s="7"/>
    </row>
    <row r="177" spans="1:8" s="8" customFormat="1" ht="12.75">
      <c r="A177" s="32"/>
      <c r="B177" s="33"/>
      <c r="C177" s="33">
        <v>6298</v>
      </c>
      <c r="D177" s="33" t="s">
        <v>158</v>
      </c>
      <c r="E177" s="47"/>
      <c r="F177" s="49"/>
      <c r="G177" s="48">
        <f>E177</f>
        <v>0</v>
      </c>
      <c r="H177" s="7"/>
    </row>
    <row r="178" spans="1:8" s="8" customFormat="1" ht="12.75">
      <c r="A178" s="32"/>
      <c r="B178" s="33"/>
      <c r="C178" s="33">
        <v>6300</v>
      </c>
      <c r="D178" s="33" t="s">
        <v>162</v>
      </c>
      <c r="E178" s="47"/>
      <c r="F178" s="49"/>
      <c r="G178" s="48">
        <f>E178</f>
        <v>0</v>
      </c>
      <c r="H178" s="7"/>
    </row>
    <row r="179" spans="1:8" s="8" customFormat="1" ht="35.25" customHeight="1">
      <c r="A179" s="32"/>
      <c r="B179" s="33"/>
      <c r="C179" s="33">
        <v>6330</v>
      </c>
      <c r="D179" s="51" t="s">
        <v>159</v>
      </c>
      <c r="E179" s="47"/>
      <c r="F179" s="49"/>
      <c r="G179" s="48">
        <f>E179</f>
        <v>0</v>
      </c>
      <c r="H179" s="7"/>
    </row>
    <row r="180" spans="1:8" s="40" customFormat="1" ht="12.75">
      <c r="A180" s="24">
        <v>700</v>
      </c>
      <c r="B180" s="36"/>
      <c r="C180" s="36"/>
      <c r="D180" s="36" t="s">
        <v>38</v>
      </c>
      <c r="E180" s="37">
        <f>SUM(E181)</f>
        <v>6026133</v>
      </c>
      <c r="F180" s="37">
        <f>SUM(F181)</f>
        <v>0</v>
      </c>
      <c r="G180" s="37">
        <f>SUM(G181)</f>
        <v>6026133</v>
      </c>
      <c r="H180" s="39"/>
    </row>
    <row r="181" spans="1:8" s="46" customFormat="1" ht="12.75">
      <c r="A181" s="41"/>
      <c r="B181" s="42">
        <v>70005</v>
      </c>
      <c r="C181" s="42"/>
      <c r="D181" s="42" t="s">
        <v>163</v>
      </c>
      <c r="E181" s="43">
        <f>SUM(E182:E184)</f>
        <v>6026133</v>
      </c>
      <c r="F181" s="43">
        <f>SUM(F182:F184)</f>
        <v>0</v>
      </c>
      <c r="G181" s="43">
        <f>SUM(G182:G184)</f>
        <v>6026133</v>
      </c>
      <c r="H181" s="45"/>
    </row>
    <row r="182" spans="1:8" s="8" customFormat="1" ht="12.75">
      <c r="A182" s="32"/>
      <c r="B182" s="33"/>
      <c r="C182" s="33">
        <v>6297</v>
      </c>
      <c r="D182" s="33" t="s">
        <v>157</v>
      </c>
      <c r="E182" s="47">
        <v>6026133</v>
      </c>
      <c r="F182" s="47"/>
      <c r="G182" s="47">
        <f>E182</f>
        <v>6026133</v>
      </c>
      <c r="H182" s="7"/>
    </row>
    <row r="183" spans="1:8" s="8" customFormat="1" ht="12.75">
      <c r="A183" s="32"/>
      <c r="B183" s="33"/>
      <c r="C183" s="33">
        <v>6298</v>
      </c>
      <c r="D183" s="33" t="s">
        <v>158</v>
      </c>
      <c r="E183" s="47"/>
      <c r="F183" s="48"/>
      <c r="G183" s="48">
        <f>E183</f>
        <v>0</v>
      </c>
      <c r="H183" s="7"/>
    </row>
    <row r="184" spans="1:8" s="8" customFormat="1" ht="12.75">
      <c r="A184" s="32"/>
      <c r="B184" s="33"/>
      <c r="C184" s="33">
        <v>6330</v>
      </c>
      <c r="D184" s="68" t="s">
        <v>159</v>
      </c>
      <c r="E184" s="47"/>
      <c r="F184" s="49"/>
      <c r="G184" s="48">
        <f>E184</f>
        <v>0</v>
      </c>
      <c r="H184" s="7"/>
    </row>
    <row r="185" spans="1:8" s="40" customFormat="1" ht="12.75">
      <c r="A185" s="24">
        <v>710</v>
      </c>
      <c r="B185" s="36"/>
      <c r="C185" s="36"/>
      <c r="D185" s="36" t="s">
        <v>52</v>
      </c>
      <c r="E185" s="37">
        <f>SUM(E186)</f>
        <v>0</v>
      </c>
      <c r="F185" s="37">
        <f>SUM(F186)</f>
        <v>0</v>
      </c>
      <c r="G185" s="38">
        <f>SUM(G186)</f>
        <v>0</v>
      </c>
      <c r="H185" s="39"/>
    </row>
    <row r="186" spans="1:8" s="46" customFormat="1" ht="12.75">
      <c r="A186" s="41"/>
      <c r="B186" s="42">
        <v>71035</v>
      </c>
      <c r="C186" s="42"/>
      <c r="D186" s="42" t="s">
        <v>53</v>
      </c>
      <c r="E186" s="43">
        <f>SUM(E187)</f>
        <v>0</v>
      </c>
      <c r="F186" s="43">
        <f>SUM(F187)</f>
        <v>0</v>
      </c>
      <c r="G186" s="44">
        <f>SUM(G187)</f>
        <v>0</v>
      </c>
      <c r="H186" s="45"/>
    </row>
    <row r="187" spans="1:8" s="8" customFormat="1" ht="12.75">
      <c r="A187" s="32"/>
      <c r="B187" s="33"/>
      <c r="C187" s="33">
        <v>2020</v>
      </c>
      <c r="D187" s="33" t="s">
        <v>164</v>
      </c>
      <c r="E187" s="47"/>
      <c r="F187" s="48">
        <f>E187</f>
        <v>0</v>
      </c>
      <c r="G187" s="49"/>
      <c r="H187" s="7"/>
    </row>
    <row r="188" spans="1:8" s="40" customFormat="1" ht="12.75">
      <c r="A188" s="24">
        <v>754</v>
      </c>
      <c r="B188" s="36"/>
      <c r="C188" s="36"/>
      <c r="D188" s="36" t="s">
        <v>69</v>
      </c>
      <c r="E188" s="37">
        <f>SUM(E189,E193)</f>
        <v>0</v>
      </c>
      <c r="F188" s="37">
        <f>SUM(F189,F193)</f>
        <v>0</v>
      </c>
      <c r="G188" s="38">
        <f>SUM(G189,G193)</f>
        <v>0</v>
      </c>
      <c r="H188" s="39"/>
    </row>
    <row r="189" spans="1:8" s="46" customFormat="1" ht="12.75">
      <c r="A189" s="41"/>
      <c r="B189" s="42">
        <v>75412</v>
      </c>
      <c r="C189" s="42"/>
      <c r="D189" s="42" t="s">
        <v>165</v>
      </c>
      <c r="E189" s="43">
        <f>SUM(E190)</f>
        <v>0</v>
      </c>
      <c r="F189" s="43">
        <f>SUM(F190:F190)</f>
        <v>0</v>
      </c>
      <c r="G189" s="44">
        <f>SUM(G190:G190)</f>
        <v>0</v>
      </c>
      <c r="H189" s="45"/>
    </row>
    <row r="190" spans="1:8" s="8" customFormat="1" ht="12.75">
      <c r="A190" s="32"/>
      <c r="B190" s="33"/>
      <c r="C190" s="33">
        <v>6298</v>
      </c>
      <c r="D190" s="33" t="s">
        <v>158</v>
      </c>
      <c r="E190" s="47"/>
      <c r="F190" s="49"/>
      <c r="G190" s="48">
        <f>E190</f>
        <v>0</v>
      </c>
      <c r="H190" s="7"/>
    </row>
    <row r="191" spans="1:8" s="46" customFormat="1" ht="12.75">
      <c r="A191" s="41"/>
      <c r="B191" s="42">
        <v>75414</v>
      </c>
      <c r="C191" s="42"/>
      <c r="D191" s="42" t="s">
        <v>166</v>
      </c>
      <c r="E191" s="43">
        <f>SUM(E192)</f>
        <v>0</v>
      </c>
      <c r="F191" s="43">
        <f>SUM(F192)</f>
        <v>0</v>
      </c>
      <c r="G191" s="44">
        <f>SUM(G192)</f>
        <v>0</v>
      </c>
      <c r="H191" s="45"/>
    </row>
    <row r="192" spans="1:8" s="40" customFormat="1" ht="12.75">
      <c r="A192" s="32"/>
      <c r="B192" s="33"/>
      <c r="C192" s="33">
        <v>2030</v>
      </c>
      <c r="D192" s="33" t="s">
        <v>167</v>
      </c>
      <c r="E192" s="47"/>
      <c r="F192" s="48">
        <f>E192</f>
        <v>0</v>
      </c>
      <c r="G192" s="69"/>
      <c r="H192" s="39"/>
    </row>
    <row r="193" spans="1:8" s="46" customFormat="1" ht="12.75">
      <c r="A193" s="41"/>
      <c r="B193" s="42">
        <v>75421</v>
      </c>
      <c r="C193" s="42"/>
      <c r="D193" s="42" t="s">
        <v>168</v>
      </c>
      <c r="E193" s="43">
        <f>SUM(E194:E195)</f>
        <v>0</v>
      </c>
      <c r="F193" s="43">
        <f>SUM(F194:F195)</f>
        <v>0</v>
      </c>
      <c r="G193" s="44">
        <f>SUM(G194:G195)</f>
        <v>0</v>
      </c>
      <c r="H193" s="45"/>
    </row>
    <row r="194" spans="1:8" s="40" customFormat="1" ht="12.75">
      <c r="A194" s="32"/>
      <c r="B194" s="33"/>
      <c r="C194" s="33">
        <v>6280</v>
      </c>
      <c r="D194" s="33" t="s">
        <v>156</v>
      </c>
      <c r="E194" s="47"/>
      <c r="F194" s="48"/>
      <c r="G194" s="48">
        <f>E194</f>
        <v>0</v>
      </c>
      <c r="H194" s="39"/>
    </row>
    <row r="195" spans="1:8" s="40" customFormat="1" ht="12.75">
      <c r="A195" s="32"/>
      <c r="B195" s="33"/>
      <c r="C195" s="33">
        <v>6330</v>
      </c>
      <c r="D195" s="70" t="s">
        <v>169</v>
      </c>
      <c r="E195" s="47"/>
      <c r="F195" s="48"/>
      <c r="G195" s="48">
        <f>E195</f>
        <v>0</v>
      </c>
      <c r="H195" s="39"/>
    </row>
    <row r="196" spans="1:8" s="46" customFormat="1" ht="12.75">
      <c r="A196" s="24">
        <v>758</v>
      </c>
      <c r="B196" s="36"/>
      <c r="C196" s="36"/>
      <c r="D196" s="36" t="s">
        <v>115</v>
      </c>
      <c r="E196" s="37">
        <f>SUM(E197)</f>
        <v>357000</v>
      </c>
      <c r="F196" s="37">
        <f>SUM(F197)</f>
        <v>357000</v>
      </c>
      <c r="G196" s="38">
        <f>SUM(G197)</f>
        <v>0</v>
      </c>
      <c r="H196" s="45"/>
    </row>
    <row r="197" spans="1:8" s="8" customFormat="1" ht="12.75">
      <c r="A197" s="41"/>
      <c r="B197" s="42">
        <v>75814</v>
      </c>
      <c r="C197" s="42"/>
      <c r="D197" s="42" t="s">
        <v>170</v>
      </c>
      <c r="E197" s="43">
        <f>SUM(E198:E200)</f>
        <v>357000</v>
      </c>
      <c r="F197" s="43">
        <f>SUM(F198:F200)</f>
        <v>357000</v>
      </c>
      <c r="G197" s="44">
        <f>SUM(G198:G200)</f>
        <v>0</v>
      </c>
      <c r="H197" s="7"/>
    </row>
    <row r="198" spans="1:8" s="8" customFormat="1" ht="12.75">
      <c r="A198" s="32"/>
      <c r="B198" s="33"/>
      <c r="C198" s="33">
        <v>2030</v>
      </c>
      <c r="D198" s="33" t="s">
        <v>167</v>
      </c>
      <c r="E198" s="47"/>
      <c r="F198" s="47">
        <f>E198</f>
        <v>0</v>
      </c>
      <c r="G198" s="47"/>
      <c r="H198" s="7"/>
    </row>
    <row r="199" spans="1:8" s="8" customFormat="1" ht="12.75">
      <c r="A199" s="32"/>
      <c r="B199" s="33"/>
      <c r="C199" s="33">
        <v>2870</v>
      </c>
      <c r="D199" s="33" t="s">
        <v>167</v>
      </c>
      <c r="E199" s="47">
        <v>357000</v>
      </c>
      <c r="F199" s="48">
        <f>E199</f>
        <v>357000</v>
      </c>
      <c r="G199" s="49"/>
      <c r="H199" s="7"/>
    </row>
    <row r="200" spans="1:8" s="40" customFormat="1" ht="12.75">
      <c r="A200" s="32"/>
      <c r="B200" s="33"/>
      <c r="C200" s="33">
        <v>6330</v>
      </c>
      <c r="D200" s="70" t="s">
        <v>169</v>
      </c>
      <c r="E200" s="47"/>
      <c r="F200" s="69"/>
      <c r="G200" s="71"/>
      <c r="H200" s="39"/>
    </row>
    <row r="201" spans="1:8" s="46" customFormat="1" ht="12.75">
      <c r="A201" s="24">
        <v>801</v>
      </c>
      <c r="B201" s="36"/>
      <c r="C201" s="36"/>
      <c r="D201" s="36" t="s">
        <v>119</v>
      </c>
      <c r="E201" s="37">
        <f>SUM(E202,E208,E206)</f>
        <v>0</v>
      </c>
      <c r="F201" s="37">
        <f>SUM(F202,F208,F206)</f>
        <v>0</v>
      </c>
      <c r="G201" s="38">
        <f>SUM(G202,G208,G206)</f>
        <v>0</v>
      </c>
      <c r="H201" s="45"/>
    </row>
    <row r="202" spans="1:8" s="8" customFormat="1" ht="12.75">
      <c r="A202" s="41"/>
      <c r="B202" s="42">
        <v>80101</v>
      </c>
      <c r="C202" s="42"/>
      <c r="D202" s="42" t="s">
        <v>171</v>
      </c>
      <c r="E202" s="43">
        <f>SUM(E203:E205)</f>
        <v>0</v>
      </c>
      <c r="F202" s="43">
        <f>SUM(F203:F205)</f>
        <v>0</v>
      </c>
      <c r="G202" s="44">
        <f>SUM(G203:G205)</f>
        <v>0</v>
      </c>
      <c r="H202" s="7"/>
    </row>
    <row r="203" spans="1:8" s="8" customFormat="1" ht="12.75">
      <c r="A203" s="32"/>
      <c r="B203" s="33"/>
      <c r="C203" s="33">
        <v>2030</v>
      </c>
      <c r="D203" s="33" t="s">
        <v>167</v>
      </c>
      <c r="E203" s="47"/>
      <c r="F203" s="48">
        <f>E203</f>
        <v>0</v>
      </c>
      <c r="G203" s="49"/>
      <c r="H203" s="7"/>
    </row>
    <row r="204" spans="1:8" s="8" customFormat="1" ht="12.75">
      <c r="A204" s="32"/>
      <c r="B204" s="33"/>
      <c r="C204" s="33">
        <v>6298</v>
      </c>
      <c r="D204" s="33" t="s">
        <v>158</v>
      </c>
      <c r="E204" s="47"/>
      <c r="F204" s="49"/>
      <c r="G204" s="48">
        <f>E204</f>
        <v>0</v>
      </c>
      <c r="H204" s="7"/>
    </row>
    <row r="205" spans="1:8" s="46" customFormat="1" ht="12.75">
      <c r="A205" s="32"/>
      <c r="B205" s="33"/>
      <c r="C205" s="33">
        <v>6330</v>
      </c>
      <c r="D205" s="70" t="s">
        <v>169</v>
      </c>
      <c r="E205" s="47"/>
      <c r="F205" s="58"/>
      <c r="G205" s="48">
        <f>E205</f>
        <v>0</v>
      </c>
      <c r="H205" s="45"/>
    </row>
    <row r="206" spans="1:8" s="46" customFormat="1" ht="12.75">
      <c r="A206" s="41"/>
      <c r="B206" s="42">
        <v>80113</v>
      </c>
      <c r="C206" s="42"/>
      <c r="D206" s="42" t="s">
        <v>124</v>
      </c>
      <c r="E206" s="43"/>
      <c r="F206" s="43">
        <f>SUM(F207)</f>
        <v>0</v>
      </c>
      <c r="G206" s="44">
        <f>SUM(G207)</f>
        <v>0</v>
      </c>
      <c r="H206" s="45"/>
    </row>
    <row r="207" spans="1:8" s="46" customFormat="1" ht="12.75">
      <c r="A207" s="32"/>
      <c r="B207" s="33"/>
      <c r="C207" s="33">
        <v>6290</v>
      </c>
      <c r="D207" s="33" t="s">
        <v>158</v>
      </c>
      <c r="E207" s="47"/>
      <c r="F207" s="58"/>
      <c r="G207" s="48">
        <f>E207</f>
        <v>0</v>
      </c>
      <c r="H207" s="45"/>
    </row>
    <row r="208" spans="1:8" s="8" customFormat="1" ht="12.75">
      <c r="A208" s="41"/>
      <c r="B208" s="42">
        <v>80195</v>
      </c>
      <c r="C208" s="42"/>
      <c r="D208" s="42" t="s">
        <v>76</v>
      </c>
      <c r="E208" s="43">
        <f>SUM(E209)</f>
        <v>0</v>
      </c>
      <c r="F208" s="35"/>
      <c r="G208" s="35"/>
      <c r="H208" s="7"/>
    </row>
    <row r="209" spans="1:8" s="40" customFormat="1" ht="12.75">
      <c r="A209" s="32"/>
      <c r="B209" s="33"/>
      <c r="C209" s="33">
        <v>2030</v>
      </c>
      <c r="D209" s="33" t="s">
        <v>167</v>
      </c>
      <c r="E209" s="47"/>
      <c r="F209" s="48">
        <f>E209</f>
        <v>0</v>
      </c>
      <c r="G209" s="69"/>
      <c r="H209" s="39"/>
    </row>
    <row r="210" spans="1:8" s="46" customFormat="1" ht="12.75">
      <c r="A210" s="24">
        <v>852</v>
      </c>
      <c r="B210" s="36"/>
      <c r="C210" s="36"/>
      <c r="D210" s="36" t="s">
        <v>172</v>
      </c>
      <c r="E210" s="37">
        <f>SUM(E217,E219,E213,E215,E211)</f>
        <v>819374</v>
      </c>
      <c r="F210" s="37">
        <f>SUM(F217,F219,F213,F215,F211)</f>
        <v>819374</v>
      </c>
      <c r="G210" s="38">
        <f>SUM(G217,G219,G213,G215,G211)</f>
        <v>0</v>
      </c>
      <c r="H210" s="45"/>
    </row>
    <row r="211" spans="1:8" s="46" customFormat="1" ht="12.75">
      <c r="A211" s="24"/>
      <c r="B211" s="36">
        <v>85213</v>
      </c>
      <c r="C211" s="36"/>
      <c r="D211" s="42" t="s">
        <v>173</v>
      </c>
      <c r="E211" s="37">
        <f>SUM(E212)</f>
        <v>30400</v>
      </c>
      <c r="F211" s="37">
        <f>SUM(F212)</f>
        <v>30400</v>
      </c>
      <c r="G211" s="38">
        <f>SUM(G212)</f>
        <v>0</v>
      </c>
      <c r="H211" s="45"/>
    </row>
    <row r="212" spans="1:8" s="74" customFormat="1" ht="12.75">
      <c r="A212" s="32"/>
      <c r="B212" s="33"/>
      <c r="C212" s="33">
        <v>2030</v>
      </c>
      <c r="D212" s="33" t="s">
        <v>167</v>
      </c>
      <c r="E212" s="47">
        <v>30400</v>
      </c>
      <c r="F212" s="71">
        <f>E212</f>
        <v>30400</v>
      </c>
      <c r="G212" s="72"/>
      <c r="H212" s="73"/>
    </row>
    <row r="213" spans="1:8" s="8" customFormat="1" ht="12.75">
      <c r="A213" s="41"/>
      <c r="B213" s="42">
        <v>85214</v>
      </c>
      <c r="C213" s="42"/>
      <c r="D213" s="42" t="s">
        <v>174</v>
      </c>
      <c r="E213" s="43">
        <f>SUM(E214)</f>
        <v>184032</v>
      </c>
      <c r="F213" s="43">
        <f>SUM(F214)</f>
        <v>184032</v>
      </c>
      <c r="G213" s="44">
        <f>SUM(G214)</f>
        <v>0</v>
      </c>
      <c r="H213" s="7"/>
    </row>
    <row r="214" spans="1:8" s="46" customFormat="1" ht="12.75">
      <c r="A214" s="32"/>
      <c r="B214" s="33"/>
      <c r="C214" s="33">
        <v>2030</v>
      </c>
      <c r="D214" s="33" t="s">
        <v>167</v>
      </c>
      <c r="E214" s="47">
        <v>184032</v>
      </c>
      <c r="F214" s="71">
        <f>E214</f>
        <v>184032</v>
      </c>
      <c r="G214" s="58"/>
      <c r="H214" s="45"/>
    </row>
    <row r="215" spans="1:8" s="8" customFormat="1" ht="12.75">
      <c r="A215" s="41"/>
      <c r="B215" s="42">
        <v>85216</v>
      </c>
      <c r="C215" s="42"/>
      <c r="D215" s="42" t="s">
        <v>175</v>
      </c>
      <c r="E215" s="43">
        <f>SUM(E216)</f>
        <v>142835</v>
      </c>
      <c r="F215" s="43">
        <f>SUM(F216)</f>
        <v>142835</v>
      </c>
      <c r="G215" s="44">
        <f>SUM(G216)</f>
        <v>0</v>
      </c>
      <c r="H215" s="7"/>
    </row>
    <row r="216" spans="1:8" s="46" customFormat="1" ht="12.75">
      <c r="A216" s="32"/>
      <c r="B216" s="33"/>
      <c r="C216" s="33">
        <v>2030</v>
      </c>
      <c r="D216" s="33" t="s">
        <v>167</v>
      </c>
      <c r="E216" s="47">
        <v>142835</v>
      </c>
      <c r="F216" s="71">
        <f>E216</f>
        <v>142835</v>
      </c>
      <c r="G216" s="58"/>
      <c r="H216" s="45"/>
    </row>
    <row r="217" spans="1:8" s="8" customFormat="1" ht="12.75">
      <c r="A217" s="41"/>
      <c r="B217" s="42">
        <v>85219</v>
      </c>
      <c r="C217" s="42"/>
      <c r="D217" s="42" t="s">
        <v>136</v>
      </c>
      <c r="E217" s="43">
        <f>SUM(E218)</f>
        <v>252202</v>
      </c>
      <c r="F217" s="43">
        <f>SUM(F218)</f>
        <v>252202</v>
      </c>
      <c r="G217" s="44">
        <f>SUM(G218)</f>
        <v>0</v>
      </c>
      <c r="H217" s="7"/>
    </row>
    <row r="218" spans="1:8" s="46" customFormat="1" ht="12.75">
      <c r="A218" s="32"/>
      <c r="B218" s="33"/>
      <c r="C218" s="33">
        <v>2030</v>
      </c>
      <c r="D218" s="33" t="s">
        <v>167</v>
      </c>
      <c r="E218" s="47">
        <v>252202</v>
      </c>
      <c r="F218" s="71">
        <f>E218</f>
        <v>252202</v>
      </c>
      <c r="G218" s="58"/>
      <c r="H218" s="45"/>
    </row>
    <row r="219" spans="1:8" s="8" customFormat="1" ht="12.75">
      <c r="A219" s="41"/>
      <c r="B219" s="42">
        <v>85295</v>
      </c>
      <c r="C219" s="42"/>
      <c r="D219" s="42" t="s">
        <v>76</v>
      </c>
      <c r="E219" s="43">
        <f>SUM(E220:E220)</f>
        <v>209905</v>
      </c>
      <c r="F219" s="43">
        <f>SUM(F220:F220)</f>
        <v>209905</v>
      </c>
      <c r="G219" s="44">
        <f>SUM(G220:G220)</f>
        <v>0</v>
      </c>
      <c r="H219" s="7"/>
    </row>
    <row r="220" spans="1:8" s="40" customFormat="1" ht="12.75">
      <c r="A220" s="32"/>
      <c r="B220" s="33"/>
      <c r="C220" s="33">
        <v>2030</v>
      </c>
      <c r="D220" s="33" t="s">
        <v>167</v>
      </c>
      <c r="E220" s="47">
        <v>209905</v>
      </c>
      <c r="F220" s="48">
        <f>E220</f>
        <v>209905</v>
      </c>
      <c r="G220" s="69"/>
      <c r="H220" s="39"/>
    </row>
    <row r="221" spans="1:8" s="40" customFormat="1" ht="12.75">
      <c r="A221" s="24">
        <v>853</v>
      </c>
      <c r="B221" s="36"/>
      <c r="C221" s="36"/>
      <c r="D221" s="36" t="s">
        <v>176</v>
      </c>
      <c r="E221" s="37">
        <f>SUM(E222)</f>
        <v>0</v>
      </c>
      <c r="F221" s="37">
        <f>SUM(F222)</f>
        <v>0</v>
      </c>
      <c r="G221" s="38">
        <f>SUM(G222)</f>
        <v>0</v>
      </c>
      <c r="H221" s="39"/>
    </row>
    <row r="222" spans="1:8" s="46" customFormat="1" ht="12.75">
      <c r="A222" s="41"/>
      <c r="B222" s="42">
        <v>85395</v>
      </c>
      <c r="C222" s="42"/>
      <c r="D222" s="42" t="s">
        <v>33</v>
      </c>
      <c r="E222" s="43">
        <f>SUM(E223)</f>
        <v>0</v>
      </c>
      <c r="F222" s="43">
        <f>SUM(F223)</f>
        <v>0</v>
      </c>
      <c r="G222" s="44">
        <f>SUM(G223)</f>
        <v>0</v>
      </c>
      <c r="H222" s="45"/>
    </row>
    <row r="223" spans="1:8" s="8" customFormat="1" ht="12.75">
      <c r="A223" s="32"/>
      <c r="B223" s="33"/>
      <c r="C223" s="33">
        <v>6298</v>
      </c>
      <c r="D223" s="33" t="s">
        <v>158</v>
      </c>
      <c r="E223" s="47"/>
      <c r="F223" s="49"/>
      <c r="G223" s="48">
        <f>E223</f>
        <v>0</v>
      </c>
      <c r="H223" s="7"/>
    </row>
    <row r="224" spans="1:8" s="46" customFormat="1" ht="12.75">
      <c r="A224" s="24">
        <v>854</v>
      </c>
      <c r="B224" s="36"/>
      <c r="C224" s="36"/>
      <c r="D224" s="36" t="s">
        <v>177</v>
      </c>
      <c r="E224" s="37">
        <f>SUM(E225)</f>
        <v>0</v>
      </c>
      <c r="F224" s="37">
        <f>SUM(F225)</f>
        <v>0</v>
      </c>
      <c r="G224" s="38">
        <f>SUM(G225)</f>
        <v>0</v>
      </c>
      <c r="H224" s="45"/>
    </row>
    <row r="225" spans="1:8" s="8" customFormat="1" ht="12.75">
      <c r="A225" s="41"/>
      <c r="B225" s="42">
        <v>85415</v>
      </c>
      <c r="C225" s="42"/>
      <c r="D225" s="42" t="s">
        <v>178</v>
      </c>
      <c r="E225" s="43">
        <f>SUM(E226)</f>
        <v>0</v>
      </c>
      <c r="F225" s="43">
        <f>SUM(F226)</f>
        <v>0</v>
      </c>
      <c r="G225" s="44">
        <f>SUM(G226)</f>
        <v>0</v>
      </c>
      <c r="H225" s="7"/>
    </row>
    <row r="226" spans="1:8" s="40" customFormat="1" ht="12.75">
      <c r="A226" s="32"/>
      <c r="B226" s="33"/>
      <c r="C226" s="33">
        <v>2030</v>
      </c>
      <c r="D226" s="33" t="s">
        <v>167</v>
      </c>
      <c r="E226" s="47"/>
      <c r="F226" s="48">
        <f>E226</f>
        <v>0</v>
      </c>
      <c r="G226" s="69"/>
      <c r="H226" s="39"/>
    </row>
    <row r="227" spans="1:8" s="46" customFormat="1" ht="24" customHeight="1">
      <c r="A227" s="24">
        <v>900</v>
      </c>
      <c r="B227" s="36"/>
      <c r="C227" s="36"/>
      <c r="D227" s="36" t="s">
        <v>138</v>
      </c>
      <c r="E227" s="37">
        <f>SUM(E235,E228)</f>
        <v>2237811</v>
      </c>
      <c r="F227" s="37">
        <f>SUM(F235,F228)</f>
        <v>0</v>
      </c>
      <c r="G227" s="37">
        <f>SUM(G235,G228)</f>
        <v>2237811</v>
      </c>
      <c r="H227" s="45"/>
    </row>
    <row r="228" spans="1:8" s="8" customFormat="1" ht="12.75">
      <c r="A228" s="41"/>
      <c r="B228" s="42">
        <v>90001</v>
      </c>
      <c r="C228" s="42"/>
      <c r="D228" s="42" t="s">
        <v>139</v>
      </c>
      <c r="E228" s="43">
        <f>SUM(E229:E234)</f>
        <v>2237811</v>
      </c>
      <c r="F228" s="43">
        <f>SUM(F229:F234)</f>
        <v>0</v>
      </c>
      <c r="G228" s="43">
        <f>SUM(G229:G234)</f>
        <v>2237811</v>
      </c>
      <c r="H228" s="7"/>
    </row>
    <row r="229" spans="1:8" s="8" customFormat="1" ht="12.75">
      <c r="A229" s="32"/>
      <c r="B229" s="33"/>
      <c r="C229" s="33">
        <v>6220</v>
      </c>
      <c r="D229" s="33" t="s">
        <v>160</v>
      </c>
      <c r="E229" s="47"/>
      <c r="F229" s="48">
        <f>E229</f>
        <v>0</v>
      </c>
      <c r="G229" s="49"/>
      <c r="H229" s="7"/>
    </row>
    <row r="230" spans="1:8" s="8" customFormat="1" ht="12.75">
      <c r="A230" s="32"/>
      <c r="B230" s="33"/>
      <c r="C230" s="33">
        <v>6280</v>
      </c>
      <c r="D230" s="33" t="s">
        <v>156</v>
      </c>
      <c r="E230" s="47"/>
      <c r="F230" s="49"/>
      <c r="G230" s="48">
        <f>E230</f>
        <v>0</v>
      </c>
      <c r="H230" s="7"/>
    </row>
    <row r="231" spans="1:8" s="8" customFormat="1" ht="12.75">
      <c r="A231" s="32"/>
      <c r="B231" s="33"/>
      <c r="C231" s="33">
        <v>6295</v>
      </c>
      <c r="D231" s="33" t="s">
        <v>179</v>
      </c>
      <c r="E231" s="47"/>
      <c r="F231" s="49"/>
      <c r="G231" s="48">
        <f>E231</f>
        <v>0</v>
      </c>
      <c r="H231" s="7"/>
    </row>
    <row r="232" spans="1:8" s="8" customFormat="1" ht="12.75">
      <c r="A232" s="32"/>
      <c r="B232" s="42">
        <v>90002</v>
      </c>
      <c r="C232" s="33"/>
      <c r="D232" s="36" t="s">
        <v>140</v>
      </c>
      <c r="E232" s="47"/>
      <c r="F232" s="49"/>
      <c r="G232" s="48"/>
      <c r="H232" s="7"/>
    </row>
    <row r="233" spans="1:9" s="8" customFormat="1" ht="12.75">
      <c r="A233" s="32"/>
      <c r="B233" s="33"/>
      <c r="C233" s="33">
        <v>6297</v>
      </c>
      <c r="D233" s="33" t="s">
        <v>157</v>
      </c>
      <c r="E233" s="47">
        <v>2237811</v>
      </c>
      <c r="F233" s="49"/>
      <c r="G233" s="48">
        <f>E233</f>
        <v>2237811</v>
      </c>
      <c r="H233" s="7"/>
      <c r="I233" s="8">
        <v>1958155</v>
      </c>
    </row>
    <row r="234" spans="1:8" s="8" customFormat="1" ht="12.75">
      <c r="A234" s="32"/>
      <c r="B234" s="33"/>
      <c r="C234" s="33">
        <v>6298</v>
      </c>
      <c r="D234" s="33" t="s">
        <v>158</v>
      </c>
      <c r="E234" s="47"/>
      <c r="F234" s="49"/>
      <c r="G234" s="48">
        <f>E234</f>
        <v>0</v>
      </c>
      <c r="H234" s="7"/>
    </row>
    <row r="235" spans="1:8" s="46" customFormat="1" ht="12.75">
      <c r="A235" s="41"/>
      <c r="B235" s="42">
        <v>90095</v>
      </c>
      <c r="C235" s="42"/>
      <c r="D235" s="42" t="s">
        <v>76</v>
      </c>
      <c r="E235" s="43">
        <f>SUM(E236:E238)</f>
        <v>0</v>
      </c>
      <c r="F235" s="43">
        <f>SUM(F236:F238)</f>
        <v>0</v>
      </c>
      <c r="G235" s="44">
        <f>SUM(G236:G238)</f>
        <v>0</v>
      </c>
      <c r="H235" s="45"/>
    </row>
    <row r="236" spans="1:8" s="46" customFormat="1" ht="12.75">
      <c r="A236" s="32"/>
      <c r="B236" s="33"/>
      <c r="C236" s="33">
        <v>6260</v>
      </c>
      <c r="D236" s="33" t="s">
        <v>161</v>
      </c>
      <c r="E236" s="47"/>
      <c r="F236" s="58"/>
      <c r="G236" s="71">
        <f>E236</f>
        <v>0</v>
      </c>
      <c r="H236" s="45"/>
    </row>
    <row r="237" spans="1:9" s="46" customFormat="1" ht="12.75">
      <c r="A237" s="32"/>
      <c r="B237" s="33"/>
      <c r="C237" s="33">
        <v>6297</v>
      </c>
      <c r="D237" s="33" t="s">
        <v>157</v>
      </c>
      <c r="E237" s="47"/>
      <c r="F237" s="58"/>
      <c r="G237" s="71">
        <f>E237</f>
        <v>0</v>
      </c>
      <c r="H237" s="45"/>
      <c r="I237" s="46">
        <v>4999316</v>
      </c>
    </row>
    <row r="238" spans="1:8" s="40" customFormat="1" ht="12.75">
      <c r="A238" s="32"/>
      <c r="B238" s="33"/>
      <c r="C238" s="33">
        <v>6298</v>
      </c>
      <c r="D238" s="33" t="s">
        <v>158</v>
      </c>
      <c r="E238" s="47"/>
      <c r="F238" s="69"/>
      <c r="G238" s="71">
        <f>E238</f>
        <v>0</v>
      </c>
      <c r="H238" s="39"/>
    </row>
    <row r="239" spans="1:8" s="40" customFormat="1" ht="12.75">
      <c r="A239" s="24">
        <v>921</v>
      </c>
      <c r="B239" s="36"/>
      <c r="C239" s="36"/>
      <c r="D239" s="36" t="s">
        <v>148</v>
      </c>
      <c r="E239" s="37">
        <f>SUM(E240)</f>
        <v>0</v>
      </c>
      <c r="F239" s="37">
        <f>SUM(F240)</f>
        <v>0</v>
      </c>
      <c r="G239" s="37">
        <f>SUM(G240)</f>
        <v>0</v>
      </c>
      <c r="H239" s="39"/>
    </row>
    <row r="240" spans="1:8" s="46" customFormat="1" ht="12.75">
      <c r="A240" s="41"/>
      <c r="B240" s="42">
        <v>92195</v>
      </c>
      <c r="C240" s="42"/>
      <c r="D240" s="42" t="s">
        <v>33</v>
      </c>
      <c r="E240" s="43">
        <f>SUM(E241:E242)</f>
        <v>0</v>
      </c>
      <c r="F240" s="43">
        <f>SUM(F241:F242)</f>
        <v>0</v>
      </c>
      <c r="G240" s="43">
        <f>SUM(G241:G242)</f>
        <v>0</v>
      </c>
      <c r="H240" s="45"/>
    </row>
    <row r="241" spans="1:8" s="8" customFormat="1" ht="12.75">
      <c r="A241" s="32"/>
      <c r="B241" s="33"/>
      <c r="C241" s="33">
        <v>6297</v>
      </c>
      <c r="D241" s="33" t="s">
        <v>157</v>
      </c>
      <c r="E241" s="47"/>
      <c r="F241" s="47"/>
      <c r="G241" s="47">
        <f>E241</f>
        <v>0</v>
      </c>
      <c r="H241" s="7"/>
    </row>
    <row r="242" spans="1:8" s="40" customFormat="1" ht="12.75">
      <c r="A242" s="32"/>
      <c r="B242" s="33"/>
      <c r="C242" s="33">
        <v>6298</v>
      </c>
      <c r="D242" s="33" t="s">
        <v>158</v>
      </c>
      <c r="E242" s="47"/>
      <c r="F242" s="69"/>
      <c r="G242" s="48">
        <f>E242</f>
        <v>0</v>
      </c>
      <c r="H242" s="39"/>
    </row>
    <row r="243" spans="1:8" s="46" customFormat="1" ht="12.75">
      <c r="A243" s="24">
        <v>926</v>
      </c>
      <c r="B243" s="36"/>
      <c r="C243" s="36"/>
      <c r="D243" s="36" t="s">
        <v>149</v>
      </c>
      <c r="E243" s="37">
        <f>SUM(E246,E244)</f>
        <v>0</v>
      </c>
      <c r="F243" s="37">
        <f>SUM(F246,F244)</f>
        <v>0</v>
      </c>
      <c r="G243" s="38">
        <f>SUM(G246,G244)</f>
        <v>0</v>
      </c>
      <c r="H243" s="45"/>
    </row>
    <row r="244" spans="1:8" s="46" customFormat="1" ht="12.75">
      <c r="A244" s="41"/>
      <c r="B244" s="42">
        <v>92601</v>
      </c>
      <c r="C244" s="42"/>
      <c r="D244" s="42" t="s">
        <v>150</v>
      </c>
      <c r="E244" s="43">
        <f>SUM(E245)</f>
        <v>0</v>
      </c>
      <c r="F244" s="43">
        <f>SUM(F245)</f>
        <v>0</v>
      </c>
      <c r="G244" s="44">
        <f>SUM(G245)</f>
        <v>0</v>
      </c>
      <c r="H244" s="45"/>
    </row>
    <row r="245" spans="1:8" s="74" customFormat="1" ht="12.75">
      <c r="A245" s="32"/>
      <c r="B245" s="33"/>
      <c r="C245" s="33">
        <v>6330</v>
      </c>
      <c r="D245" s="33" t="s">
        <v>169</v>
      </c>
      <c r="E245" s="47"/>
      <c r="F245" s="72"/>
      <c r="G245" s="71">
        <f>E245</f>
        <v>0</v>
      </c>
      <c r="H245" s="73"/>
    </row>
    <row r="246" spans="1:8" s="8" customFormat="1" ht="12.75">
      <c r="A246" s="41"/>
      <c r="B246" s="42">
        <v>92695</v>
      </c>
      <c r="C246" s="42"/>
      <c r="D246" s="42" t="s">
        <v>33</v>
      </c>
      <c r="E246" s="43">
        <f>SUM(E247:E248)</f>
        <v>0</v>
      </c>
      <c r="F246" s="43">
        <f>SUM(F247:F248)</f>
        <v>0</v>
      </c>
      <c r="G246" s="43">
        <f>SUM(G247:G248)</f>
        <v>0</v>
      </c>
      <c r="H246" s="7"/>
    </row>
    <row r="247" spans="1:8" s="8" customFormat="1" ht="12.75">
      <c r="A247" s="32"/>
      <c r="B247" s="33"/>
      <c r="C247" s="33">
        <v>6260</v>
      </c>
      <c r="D247" s="33" t="s">
        <v>161</v>
      </c>
      <c r="E247" s="75"/>
      <c r="F247" s="75"/>
      <c r="G247" s="75">
        <f>E247</f>
        <v>0</v>
      </c>
      <c r="H247" s="7"/>
    </row>
    <row r="248" spans="1:8" s="8" customFormat="1" ht="12.75">
      <c r="A248" s="32"/>
      <c r="B248" s="33"/>
      <c r="C248" s="33">
        <v>6339</v>
      </c>
      <c r="D248" s="33" t="s">
        <v>180</v>
      </c>
      <c r="E248" s="75"/>
      <c r="F248" s="76"/>
      <c r="G248" s="77">
        <f>E248</f>
        <v>0</v>
      </c>
      <c r="H248" s="7"/>
    </row>
    <row r="249" spans="1:8" s="8" customFormat="1" ht="12.75">
      <c r="A249" s="78"/>
      <c r="B249" s="79"/>
      <c r="C249" s="80"/>
      <c r="D249" s="81" t="s">
        <v>181</v>
      </c>
      <c r="E249" s="31">
        <f>SUM(E250,E256,E260,E263,E271,E275,E278,E281)</f>
        <v>164603</v>
      </c>
      <c r="F249" s="31">
        <f>SUM(F250,F256,F260,F263,F271,F275,F278,F281)</f>
        <v>164603</v>
      </c>
      <c r="G249" s="31">
        <f>SUM(G250,G256,G260,G263,G271,G275,G278,G281)</f>
        <v>0</v>
      </c>
      <c r="H249" s="7"/>
    </row>
    <row r="250" spans="1:8" s="88" customFormat="1" ht="12.75">
      <c r="A250" s="82">
        <v>630</v>
      </c>
      <c r="B250" s="83"/>
      <c r="C250" s="84"/>
      <c r="D250" s="85" t="s">
        <v>182</v>
      </c>
      <c r="E250" s="86">
        <f>SUM(E251,E254)</f>
        <v>48983</v>
      </c>
      <c r="F250" s="86">
        <f>SUM(F251,F254)</f>
        <v>48983</v>
      </c>
      <c r="G250" s="86">
        <f>SUM(G251,G254)</f>
        <v>0</v>
      </c>
      <c r="H250" s="87"/>
    </row>
    <row r="251" spans="1:8" s="88" customFormat="1" ht="12.75">
      <c r="A251" s="82"/>
      <c r="B251" s="83">
        <v>63001</v>
      </c>
      <c r="C251" s="84"/>
      <c r="D251" s="85"/>
      <c r="E251" s="86">
        <f>SUM(E252:E253)</f>
        <v>375</v>
      </c>
      <c r="F251" s="86">
        <f>SUM(F252:F253)</f>
        <v>375</v>
      </c>
      <c r="G251" s="86">
        <f>SUM(G252:G253)</f>
        <v>0</v>
      </c>
      <c r="H251" s="87"/>
    </row>
    <row r="252" spans="1:8" s="88" customFormat="1" ht="12.75">
      <c r="A252" s="89"/>
      <c r="B252" s="54"/>
      <c r="C252" s="90">
        <v>2007</v>
      </c>
      <c r="D252" s="91" t="s">
        <v>183</v>
      </c>
      <c r="E252" s="47">
        <v>375</v>
      </c>
      <c r="F252" s="47">
        <f>E252</f>
        <v>375</v>
      </c>
      <c r="G252" s="47"/>
      <c r="H252" s="87"/>
    </row>
    <row r="253" spans="1:8" s="88" customFormat="1" ht="12.75">
      <c r="A253" s="89"/>
      <c r="B253" s="54"/>
      <c r="C253" s="90">
        <v>2337</v>
      </c>
      <c r="D253" s="91"/>
      <c r="E253" s="47"/>
      <c r="F253" s="47">
        <f>E253</f>
        <v>0</v>
      </c>
      <c r="G253" s="47"/>
      <c r="H253" s="87"/>
    </row>
    <row r="254" spans="1:8" s="96" customFormat="1" ht="12.75">
      <c r="A254" s="92"/>
      <c r="B254" s="53">
        <v>63003</v>
      </c>
      <c r="C254" s="93"/>
      <c r="D254" s="85" t="s">
        <v>184</v>
      </c>
      <c r="E254" s="94">
        <f>SUM(E255)</f>
        <v>48608</v>
      </c>
      <c r="F254" s="94">
        <f>SUM(F255)</f>
        <v>48608</v>
      </c>
      <c r="G254" s="94">
        <f>SUM(G255)</f>
        <v>0</v>
      </c>
      <c r="H254" s="95"/>
    </row>
    <row r="255" spans="1:8" s="88" customFormat="1" ht="12.75">
      <c r="A255" s="89"/>
      <c r="B255" s="54"/>
      <c r="C255" s="90">
        <v>2007</v>
      </c>
      <c r="D255" s="91" t="s">
        <v>183</v>
      </c>
      <c r="E255" s="47">
        <v>48608</v>
      </c>
      <c r="F255" s="47">
        <f>E255</f>
        <v>48608</v>
      </c>
      <c r="G255" s="47"/>
      <c r="H255" s="87"/>
    </row>
    <row r="256" spans="1:8" s="88" customFormat="1" ht="12.75">
      <c r="A256" s="97">
        <v>750</v>
      </c>
      <c r="B256" s="98"/>
      <c r="C256" s="53"/>
      <c r="D256" s="99" t="s">
        <v>56</v>
      </c>
      <c r="E256" s="100">
        <f>SUM(E257)</f>
        <v>0</v>
      </c>
      <c r="F256" s="100">
        <f>SUM(F257)</f>
        <v>0</v>
      </c>
      <c r="G256" s="101">
        <f>SUM(G257)</f>
        <v>0</v>
      </c>
      <c r="H256" s="87"/>
    </row>
    <row r="257" spans="1:8" s="88" customFormat="1" ht="12.75">
      <c r="A257" s="92"/>
      <c r="B257" s="53">
        <v>75075</v>
      </c>
      <c r="C257" s="53"/>
      <c r="D257" s="99" t="s">
        <v>185</v>
      </c>
      <c r="E257" s="50">
        <f>SUM(E258:E259)</f>
        <v>0</v>
      </c>
      <c r="F257" s="50">
        <f>SUM(F258:F259)</f>
        <v>0</v>
      </c>
      <c r="G257" s="94">
        <f>SUM(G258:G259)</f>
        <v>0</v>
      </c>
      <c r="H257" s="87"/>
    </row>
    <row r="258" spans="1:8" s="88" customFormat="1" ht="12.75">
      <c r="A258" s="89"/>
      <c r="B258" s="54"/>
      <c r="C258" s="54">
        <v>2700</v>
      </c>
      <c r="D258" s="33" t="s">
        <v>183</v>
      </c>
      <c r="E258" s="47"/>
      <c r="F258" s="48">
        <f>E258</f>
        <v>0</v>
      </c>
      <c r="G258" s="49"/>
      <c r="H258" s="87"/>
    </row>
    <row r="259" spans="1:8" s="40" customFormat="1" ht="12.75">
      <c r="A259" s="89"/>
      <c r="B259" s="54"/>
      <c r="C259" s="54">
        <v>2708</v>
      </c>
      <c r="D259" s="33" t="s">
        <v>183</v>
      </c>
      <c r="E259" s="47"/>
      <c r="F259" s="48">
        <f>E259</f>
        <v>0</v>
      </c>
      <c r="G259" s="69"/>
      <c r="H259" s="39"/>
    </row>
    <row r="260" spans="1:8" s="46" customFormat="1" ht="12.75">
      <c r="A260" s="24">
        <v>756</v>
      </c>
      <c r="B260" s="36"/>
      <c r="C260" s="36"/>
      <c r="D260" s="36" t="s">
        <v>77</v>
      </c>
      <c r="E260" s="37">
        <f>SUM(E261)</f>
        <v>100000</v>
      </c>
      <c r="F260" s="37">
        <f>SUM(F261)</f>
        <v>100000</v>
      </c>
      <c r="G260" s="38">
        <f>SUM(G261)</f>
        <v>0</v>
      </c>
      <c r="H260" s="45"/>
    </row>
    <row r="261" spans="1:8" s="8" customFormat="1" ht="12.75">
      <c r="A261" s="41"/>
      <c r="B261" s="42">
        <v>75616</v>
      </c>
      <c r="C261" s="42"/>
      <c r="D261" s="42" t="s">
        <v>91</v>
      </c>
      <c r="E261" s="43">
        <f>SUM(E262:E262)</f>
        <v>100000</v>
      </c>
      <c r="F261" s="43">
        <f>SUM(F262:F262)</f>
        <v>100000</v>
      </c>
      <c r="G261" s="44">
        <f>SUM(G262:G262)</f>
        <v>0</v>
      </c>
      <c r="H261" s="7"/>
    </row>
    <row r="262" spans="1:8" s="40" customFormat="1" ht="29.25" customHeight="1">
      <c r="A262" s="32"/>
      <c r="B262" s="33"/>
      <c r="C262" s="33">
        <v>2680</v>
      </c>
      <c r="D262" s="33" t="s">
        <v>186</v>
      </c>
      <c r="E262" s="47">
        <v>100000</v>
      </c>
      <c r="F262" s="48">
        <f>E262</f>
        <v>100000</v>
      </c>
      <c r="G262" s="69"/>
      <c r="H262" s="39"/>
    </row>
    <row r="263" spans="1:8" s="40" customFormat="1" ht="12.75">
      <c r="A263" s="24">
        <v>801</v>
      </c>
      <c r="B263" s="36"/>
      <c r="C263" s="36"/>
      <c r="D263" s="36" t="s">
        <v>119</v>
      </c>
      <c r="E263" s="37">
        <f>SUM(E264,E266,E268)</f>
        <v>15620</v>
      </c>
      <c r="F263" s="37">
        <f>SUM(F264,F266,F268)</f>
        <v>15620</v>
      </c>
      <c r="G263" s="38">
        <f>SUM(G264,G266,G268)</f>
        <v>0</v>
      </c>
      <c r="H263" s="39"/>
    </row>
    <row r="264" spans="1:8" s="40" customFormat="1" ht="12.75">
      <c r="A264" s="41"/>
      <c r="B264" s="42">
        <v>80101</v>
      </c>
      <c r="C264" s="42"/>
      <c r="D264" s="42" t="s">
        <v>171</v>
      </c>
      <c r="E264" s="43">
        <f>SUM(E265)</f>
        <v>0</v>
      </c>
      <c r="F264" s="43">
        <f>SUM(F265)</f>
        <v>0</v>
      </c>
      <c r="G264" s="44">
        <f>SUM(G265)</f>
        <v>0</v>
      </c>
      <c r="H264" s="39"/>
    </row>
    <row r="265" spans="1:8" s="40" customFormat="1" ht="12.75">
      <c r="A265" s="32"/>
      <c r="B265" s="33"/>
      <c r="C265" s="33">
        <v>2708</v>
      </c>
      <c r="D265" s="33" t="s">
        <v>183</v>
      </c>
      <c r="E265" s="47"/>
      <c r="F265" s="48">
        <f>E265</f>
        <v>0</v>
      </c>
      <c r="G265" s="69"/>
      <c r="H265" s="39"/>
    </row>
    <row r="266" spans="1:8" s="46" customFormat="1" ht="12.75">
      <c r="A266" s="41"/>
      <c r="B266" s="42">
        <v>80104</v>
      </c>
      <c r="C266" s="42"/>
      <c r="D266" s="42" t="s">
        <v>121</v>
      </c>
      <c r="E266" s="43">
        <f>SUM(E267)</f>
        <v>0</v>
      </c>
      <c r="F266" s="43">
        <f>SUM(F267)</f>
        <v>0</v>
      </c>
      <c r="G266" s="44">
        <f>SUM(G267)</f>
        <v>0</v>
      </c>
      <c r="H266" s="45"/>
    </row>
    <row r="267" spans="1:8" s="40" customFormat="1" ht="12.75">
      <c r="A267" s="32"/>
      <c r="B267" s="33"/>
      <c r="C267" s="33">
        <v>2708</v>
      </c>
      <c r="D267" s="33" t="s">
        <v>183</v>
      </c>
      <c r="E267" s="47"/>
      <c r="F267" s="48">
        <f>E267</f>
        <v>0</v>
      </c>
      <c r="G267" s="69"/>
      <c r="H267" s="39"/>
    </row>
    <row r="268" spans="1:8" s="46" customFormat="1" ht="12.75">
      <c r="A268" s="41"/>
      <c r="B268" s="42">
        <v>80195</v>
      </c>
      <c r="C268" s="42"/>
      <c r="D268" s="42" t="s">
        <v>76</v>
      </c>
      <c r="E268" s="43">
        <f>SUM(E269:E270)</f>
        <v>15620</v>
      </c>
      <c r="F268" s="43">
        <f>SUM(F269:F270)</f>
        <v>15620</v>
      </c>
      <c r="G268" s="44">
        <f>SUM(G269:G270)</f>
        <v>0</v>
      </c>
      <c r="H268" s="45"/>
    </row>
    <row r="269" spans="1:8" s="40" customFormat="1" ht="12.75">
      <c r="A269" s="32"/>
      <c r="B269" s="33"/>
      <c r="C269" s="33">
        <v>2007</v>
      </c>
      <c r="D269" s="33" t="s">
        <v>187</v>
      </c>
      <c r="E269" s="47">
        <v>13277</v>
      </c>
      <c r="F269" s="48">
        <f>E269</f>
        <v>13277</v>
      </c>
      <c r="G269" s="69"/>
      <c r="H269" s="39"/>
    </row>
    <row r="270" spans="1:8" s="40" customFormat="1" ht="12.75">
      <c r="A270" s="32"/>
      <c r="B270" s="33"/>
      <c r="C270" s="33">
        <v>2009</v>
      </c>
      <c r="D270" s="33" t="s">
        <v>188</v>
      </c>
      <c r="E270" s="47">
        <v>2343</v>
      </c>
      <c r="F270" s="48">
        <f>E270</f>
        <v>2343</v>
      </c>
      <c r="G270" s="69"/>
      <c r="H270" s="39"/>
    </row>
    <row r="271" spans="1:8" s="40" customFormat="1" ht="12.75">
      <c r="A271" s="24">
        <v>853</v>
      </c>
      <c r="B271" s="36"/>
      <c r="C271" s="36"/>
      <c r="D271" s="36" t="s">
        <v>176</v>
      </c>
      <c r="E271" s="37">
        <f>SUM(E272)</f>
        <v>0</v>
      </c>
      <c r="F271" s="37">
        <f>SUM(F272)</f>
        <v>0</v>
      </c>
      <c r="G271" s="38">
        <f>SUM(G272)</f>
        <v>0</v>
      </c>
      <c r="H271" s="39"/>
    </row>
    <row r="272" spans="1:8" s="46" customFormat="1" ht="12.75">
      <c r="A272" s="41"/>
      <c r="B272" s="42">
        <v>85395</v>
      </c>
      <c r="C272" s="42"/>
      <c r="D272" s="42" t="s">
        <v>33</v>
      </c>
      <c r="E272" s="43">
        <f>SUM(E273:E274)</f>
        <v>0</v>
      </c>
      <c r="F272" s="43">
        <f>SUM(F273:F274)</f>
        <v>0</v>
      </c>
      <c r="G272" s="44">
        <f>SUM(G273:G274)</f>
        <v>0</v>
      </c>
      <c r="H272" s="45"/>
    </row>
    <row r="273" spans="1:8" s="8" customFormat="1" ht="12.75">
      <c r="A273" s="32"/>
      <c r="B273" s="33"/>
      <c r="C273" s="33">
        <v>2007</v>
      </c>
      <c r="D273" s="33" t="s">
        <v>187</v>
      </c>
      <c r="E273" s="47"/>
      <c r="F273" s="48">
        <f>E273</f>
        <v>0</v>
      </c>
      <c r="G273" s="49"/>
      <c r="H273" s="7"/>
    </row>
    <row r="274" spans="1:8" s="40" customFormat="1" ht="12.75">
      <c r="A274" s="32"/>
      <c r="B274" s="33"/>
      <c r="C274" s="33">
        <v>2009</v>
      </c>
      <c r="D274" s="33" t="s">
        <v>188</v>
      </c>
      <c r="E274" s="47"/>
      <c r="F274" s="48">
        <f>E274</f>
        <v>0</v>
      </c>
      <c r="G274" s="69"/>
      <c r="H274" s="39"/>
    </row>
    <row r="275" spans="1:8" s="40" customFormat="1" ht="12.75">
      <c r="A275" s="24">
        <v>900</v>
      </c>
      <c r="B275" s="36"/>
      <c r="C275" s="36"/>
      <c r="D275" s="36" t="s">
        <v>138</v>
      </c>
      <c r="E275" s="37">
        <f>SUM(E276)</f>
        <v>0</v>
      </c>
      <c r="F275" s="37">
        <f>SUM(F276)</f>
        <v>0</v>
      </c>
      <c r="G275" s="38">
        <f>SUM(G276)</f>
        <v>0</v>
      </c>
      <c r="H275" s="39"/>
    </row>
    <row r="276" spans="1:8" s="46" customFormat="1" ht="12.75">
      <c r="A276" s="41"/>
      <c r="B276" s="42">
        <v>90002</v>
      </c>
      <c r="C276" s="42"/>
      <c r="D276" s="42" t="s">
        <v>140</v>
      </c>
      <c r="E276" s="43">
        <f>SUM(E277)</f>
        <v>0</v>
      </c>
      <c r="F276" s="43">
        <f>SUM(F277)</f>
        <v>0</v>
      </c>
      <c r="G276" s="44">
        <f>SUM(G277)</f>
        <v>0</v>
      </c>
      <c r="H276" s="45"/>
    </row>
    <row r="277" spans="1:8" s="40" customFormat="1" ht="12.75">
      <c r="A277" s="32"/>
      <c r="B277" s="33"/>
      <c r="C277" s="33">
        <v>2440</v>
      </c>
      <c r="D277" s="33" t="s">
        <v>189</v>
      </c>
      <c r="E277" s="47"/>
      <c r="F277" s="47">
        <f>E277</f>
        <v>0</v>
      </c>
      <c r="G277" s="48"/>
      <c r="H277" s="39"/>
    </row>
    <row r="278" spans="1:8" s="40" customFormat="1" ht="12.75">
      <c r="A278" s="24">
        <v>921</v>
      </c>
      <c r="B278" s="36"/>
      <c r="C278" s="36"/>
      <c r="D278" s="36" t="s">
        <v>148</v>
      </c>
      <c r="E278" s="37">
        <f>SUM(E279)</f>
        <v>0</v>
      </c>
      <c r="F278" s="37">
        <f>SUM(F279)</f>
        <v>0</v>
      </c>
      <c r="G278" s="38">
        <f>SUM(G279)</f>
        <v>0</v>
      </c>
      <c r="H278" s="39"/>
    </row>
    <row r="279" spans="1:8" s="46" customFormat="1" ht="12.75">
      <c r="A279" s="41"/>
      <c r="B279" s="42">
        <v>92195</v>
      </c>
      <c r="C279" s="42"/>
      <c r="D279" s="42" t="s">
        <v>33</v>
      </c>
      <c r="E279" s="43">
        <f>SUM(E280)</f>
        <v>0</v>
      </c>
      <c r="F279" s="43">
        <f>SUM(F280)</f>
        <v>0</v>
      </c>
      <c r="G279" s="43">
        <f>SUM(G280)</f>
        <v>0</v>
      </c>
      <c r="H279" s="45"/>
    </row>
    <row r="280" spans="1:8" s="46" customFormat="1" ht="12.75">
      <c r="A280" s="41"/>
      <c r="B280" s="42"/>
      <c r="C280" s="33">
        <v>2708</v>
      </c>
      <c r="D280" s="33" t="s">
        <v>183</v>
      </c>
      <c r="E280" s="47"/>
      <c r="F280" s="47">
        <f>E280</f>
        <v>0</v>
      </c>
      <c r="G280" s="48"/>
      <c r="H280" s="45"/>
    </row>
    <row r="281" spans="1:8" s="46" customFormat="1" ht="12.75">
      <c r="A281" s="41">
        <v>926</v>
      </c>
      <c r="B281" s="42"/>
      <c r="C281" s="42"/>
      <c r="D281" s="36" t="s">
        <v>149</v>
      </c>
      <c r="E281" s="43">
        <f>SUM(E282)</f>
        <v>0</v>
      </c>
      <c r="F281" s="43">
        <f>SUM(F282)</f>
        <v>0</v>
      </c>
      <c r="G281" s="43">
        <f>SUM(G282)</f>
        <v>0</v>
      </c>
      <c r="H281" s="45"/>
    </row>
    <row r="282" spans="1:8" s="46" customFormat="1" ht="12.75">
      <c r="A282" s="41"/>
      <c r="B282" s="42">
        <v>92604</v>
      </c>
      <c r="C282" s="42"/>
      <c r="D282" s="42" t="s">
        <v>152</v>
      </c>
      <c r="E282" s="43">
        <f>SUM(E283)</f>
        <v>0</v>
      </c>
      <c r="F282" s="43">
        <f>SUM(F283)</f>
        <v>0</v>
      </c>
      <c r="G282" s="43">
        <f>SUM(G283)</f>
        <v>0</v>
      </c>
      <c r="H282" s="45"/>
    </row>
    <row r="283" spans="1:8" s="40" customFormat="1" ht="12.75">
      <c r="A283" s="32"/>
      <c r="B283" s="33"/>
      <c r="C283" s="33">
        <v>2007</v>
      </c>
      <c r="D283" s="33" t="s">
        <v>187</v>
      </c>
      <c r="E283" s="47"/>
      <c r="F283" s="47">
        <f>E283</f>
        <v>0</v>
      </c>
      <c r="G283" s="48"/>
      <c r="H283" s="39"/>
    </row>
    <row r="284" spans="1:8" s="106" customFormat="1" ht="12.75">
      <c r="A284" s="102"/>
      <c r="B284" s="103"/>
      <c r="C284" s="103"/>
      <c r="D284" s="103" t="s">
        <v>190</v>
      </c>
      <c r="E284" s="104">
        <f>SUM(E295,E288,E291,E285)</f>
        <v>10000</v>
      </c>
      <c r="F284" s="104">
        <f>SUM(F295,F288,F291,F285)</f>
        <v>10000</v>
      </c>
      <c r="G284" s="104">
        <f>SUM(G295,G288,G291,G285)</f>
        <v>0</v>
      </c>
      <c r="H284" s="105"/>
    </row>
    <row r="285" spans="1:8" s="40" customFormat="1" ht="12.75">
      <c r="A285" s="24">
        <v>600</v>
      </c>
      <c r="B285" s="36"/>
      <c r="C285" s="36"/>
      <c r="D285" s="36" t="s">
        <v>36</v>
      </c>
      <c r="E285" s="37">
        <f>SUM(E286)</f>
        <v>10000</v>
      </c>
      <c r="F285" s="37">
        <f>SUM(F286)</f>
        <v>10000</v>
      </c>
      <c r="G285" s="38">
        <f>SUM(G286)</f>
        <v>0</v>
      </c>
      <c r="H285" s="39"/>
    </row>
    <row r="286" spans="1:8" s="46" customFormat="1" ht="12.75">
      <c r="A286" s="41"/>
      <c r="B286" s="42">
        <v>60013</v>
      </c>
      <c r="C286" s="42"/>
      <c r="D286" s="42" t="s">
        <v>191</v>
      </c>
      <c r="E286" s="43">
        <f>SUM(E287:E287)</f>
        <v>10000</v>
      </c>
      <c r="F286" s="43">
        <f>SUM(F287:F287)</f>
        <v>10000</v>
      </c>
      <c r="G286" s="44">
        <f>SUM(G287:G287)</f>
        <v>0</v>
      </c>
      <c r="H286" s="45"/>
    </row>
    <row r="287" spans="1:8" s="8" customFormat="1" ht="12.75">
      <c r="A287" s="32"/>
      <c r="B287" s="33"/>
      <c r="C287" s="33">
        <v>2330</v>
      </c>
      <c r="D287" s="33" t="s">
        <v>192</v>
      </c>
      <c r="E287" s="47">
        <v>10000</v>
      </c>
      <c r="F287" s="48">
        <f>E287</f>
        <v>10000</v>
      </c>
      <c r="G287" s="49"/>
      <c r="H287" s="7"/>
    </row>
    <row r="288" spans="1:8" s="88" customFormat="1" ht="12.75">
      <c r="A288" s="92">
        <v>750</v>
      </c>
      <c r="B288" s="53"/>
      <c r="C288" s="53"/>
      <c r="D288" s="99" t="s">
        <v>56</v>
      </c>
      <c r="E288" s="50">
        <f>SUM(E289)</f>
        <v>0</v>
      </c>
      <c r="F288" s="50">
        <f>SUM(F289)</f>
        <v>0</v>
      </c>
      <c r="G288" s="94">
        <f>SUM(G289)</f>
        <v>0</v>
      </c>
      <c r="H288" s="87"/>
    </row>
    <row r="289" spans="1:8" s="88" customFormat="1" ht="12.75">
      <c r="A289" s="92"/>
      <c r="B289" s="53">
        <v>75095</v>
      </c>
      <c r="C289" s="53"/>
      <c r="D289" s="107" t="s">
        <v>76</v>
      </c>
      <c r="E289" s="50">
        <f>SUM(E290)</f>
        <v>0</v>
      </c>
      <c r="F289" s="50">
        <f>SUM(F290)</f>
        <v>0</v>
      </c>
      <c r="G289" s="94">
        <f>SUM(G290)</f>
        <v>0</v>
      </c>
      <c r="H289" s="87"/>
    </row>
    <row r="290" spans="1:8" s="40" customFormat="1" ht="12.75">
      <c r="A290" s="89"/>
      <c r="B290" s="54"/>
      <c r="C290" s="54">
        <v>2310</v>
      </c>
      <c r="D290" s="33" t="s">
        <v>193</v>
      </c>
      <c r="E290" s="47"/>
      <c r="F290" s="47">
        <f>E290</f>
        <v>0</v>
      </c>
      <c r="G290" s="48"/>
      <c r="H290" s="39"/>
    </row>
    <row r="291" spans="1:8" s="40" customFormat="1" ht="12.75">
      <c r="A291" s="82">
        <v>754</v>
      </c>
      <c r="B291" s="83"/>
      <c r="C291" s="83"/>
      <c r="D291" s="36" t="s">
        <v>69</v>
      </c>
      <c r="E291" s="50">
        <f>SUM(E292)</f>
        <v>0</v>
      </c>
      <c r="F291" s="50">
        <f>SUM(F292)</f>
        <v>0</v>
      </c>
      <c r="G291" s="50">
        <f>SUM(G292)</f>
        <v>0</v>
      </c>
      <c r="H291" s="39"/>
    </row>
    <row r="292" spans="1:8" s="46" customFormat="1" ht="12.75">
      <c r="A292" s="92"/>
      <c r="B292" s="53">
        <v>75495</v>
      </c>
      <c r="C292" s="53"/>
      <c r="D292" s="42" t="s">
        <v>33</v>
      </c>
      <c r="E292" s="50">
        <f>SUM(E293:E294)</f>
        <v>0</v>
      </c>
      <c r="F292" s="50">
        <f>SUM(F293:F294)</f>
        <v>0</v>
      </c>
      <c r="G292" s="50">
        <f>SUM(G293:G294)</f>
        <v>0</v>
      </c>
      <c r="H292" s="45"/>
    </row>
    <row r="293" spans="1:8" s="40" customFormat="1" ht="12.75">
      <c r="A293" s="89"/>
      <c r="B293" s="54"/>
      <c r="C293" s="54">
        <v>2320</v>
      </c>
      <c r="D293" s="33" t="s">
        <v>194</v>
      </c>
      <c r="E293" s="47"/>
      <c r="F293" s="47">
        <f>E293</f>
        <v>0</v>
      </c>
      <c r="G293" s="48"/>
      <c r="H293" s="39"/>
    </row>
    <row r="294" spans="1:8" s="40" customFormat="1" ht="12.75">
      <c r="A294" s="89"/>
      <c r="B294" s="54"/>
      <c r="C294" s="54">
        <v>6620</v>
      </c>
      <c r="D294" s="33" t="s">
        <v>195</v>
      </c>
      <c r="E294" s="47"/>
      <c r="F294" s="47"/>
      <c r="G294" s="48">
        <f>E294</f>
        <v>0</v>
      </c>
      <c r="H294" s="39"/>
    </row>
    <row r="295" spans="1:8" s="46" customFormat="1" ht="12.75">
      <c r="A295" s="24">
        <v>921</v>
      </c>
      <c r="B295" s="36"/>
      <c r="C295" s="36"/>
      <c r="D295" s="36" t="s">
        <v>148</v>
      </c>
      <c r="E295" s="37">
        <f>SUM(E296)</f>
        <v>0</v>
      </c>
      <c r="F295" s="37">
        <f>SUM(F296)</f>
        <v>0</v>
      </c>
      <c r="G295" s="38">
        <f>SUM(G296)</f>
        <v>0</v>
      </c>
      <c r="H295" s="45"/>
    </row>
    <row r="296" spans="1:8" s="8" customFormat="1" ht="12.75">
      <c r="A296" s="41"/>
      <c r="B296" s="42">
        <v>92116</v>
      </c>
      <c r="C296" s="42"/>
      <c r="D296" s="42" t="s">
        <v>196</v>
      </c>
      <c r="E296" s="43">
        <f>SUM(E297)</f>
        <v>0</v>
      </c>
      <c r="F296" s="43">
        <f>SUM(F297)</f>
        <v>0</v>
      </c>
      <c r="G296" s="44">
        <f>SUM(G297)</f>
        <v>0</v>
      </c>
      <c r="H296" s="7"/>
    </row>
    <row r="297" spans="1:8" s="8" customFormat="1" ht="12.75">
      <c r="A297" s="32"/>
      <c r="B297" s="33"/>
      <c r="C297" s="33">
        <v>2320</v>
      </c>
      <c r="D297" s="33" t="s">
        <v>197</v>
      </c>
      <c r="E297" s="47"/>
      <c r="F297" s="47">
        <f>E297</f>
        <v>0</v>
      </c>
      <c r="G297" s="48"/>
      <c r="H297" s="7"/>
    </row>
    <row r="298" spans="1:8" s="8" customFormat="1" ht="12.75">
      <c r="A298" s="108"/>
      <c r="B298" s="62"/>
      <c r="C298" s="62"/>
      <c r="D298" s="62" t="s">
        <v>198</v>
      </c>
      <c r="E298" s="63">
        <f>SUM(E300,E303,E308,E329,E317,E320,E323,E326)</f>
        <v>8552248</v>
      </c>
      <c r="F298" s="63">
        <f>SUM(F300,F303,F308,F329,F317,F320,F323,F326)</f>
        <v>8552248</v>
      </c>
      <c r="G298" s="63">
        <f>SUM(G300,G303,G308,G329,G317,G320,G323,G326)</f>
        <v>0</v>
      </c>
      <c r="H298" s="7"/>
    </row>
    <row r="299" spans="1:8" s="40" customFormat="1" ht="12.75">
      <c r="A299" s="64"/>
      <c r="B299" s="65"/>
      <c r="C299" s="65"/>
      <c r="D299" s="65" t="s">
        <v>19</v>
      </c>
      <c r="E299" s="66"/>
      <c r="F299" s="109"/>
      <c r="G299" s="110"/>
      <c r="H299" s="39"/>
    </row>
    <row r="300" spans="1:8" s="46" customFormat="1" ht="12.75">
      <c r="A300" s="20" t="s">
        <v>20</v>
      </c>
      <c r="B300" s="25"/>
      <c r="C300" s="25"/>
      <c r="D300" s="36" t="s">
        <v>21</v>
      </c>
      <c r="E300" s="111">
        <f>SUM(E301)</f>
        <v>0</v>
      </c>
      <c r="F300" s="111">
        <f>SUM(F301)</f>
        <v>0</v>
      </c>
      <c r="G300" s="38">
        <f>SUM(G301)</f>
        <v>0</v>
      </c>
      <c r="H300" s="45"/>
    </row>
    <row r="301" spans="1:8" s="8" customFormat="1" ht="12.75">
      <c r="A301" s="112"/>
      <c r="B301" s="113" t="s">
        <v>199</v>
      </c>
      <c r="C301" s="113"/>
      <c r="D301" s="113" t="s">
        <v>33</v>
      </c>
      <c r="E301" s="114">
        <f>SUM(E302)</f>
        <v>0</v>
      </c>
      <c r="F301" s="114">
        <f>SUM(F302)</f>
        <v>0</v>
      </c>
      <c r="G301" s="44">
        <f>SUM(G302)</f>
        <v>0</v>
      </c>
      <c r="H301" s="7"/>
    </row>
    <row r="302" spans="1:8" s="40" customFormat="1" ht="12.75">
      <c r="A302" s="64"/>
      <c r="B302" s="65"/>
      <c r="C302" s="65">
        <v>2010</v>
      </c>
      <c r="D302" s="33" t="s">
        <v>200</v>
      </c>
      <c r="E302" s="115"/>
      <c r="F302" s="48">
        <f>E302</f>
        <v>0</v>
      </c>
      <c r="G302" s="69"/>
      <c r="H302" s="39"/>
    </row>
    <row r="303" spans="1:8" s="46" customFormat="1" ht="12.75">
      <c r="A303" s="24">
        <v>750</v>
      </c>
      <c r="B303" s="36"/>
      <c r="C303" s="36"/>
      <c r="D303" s="36" t="s">
        <v>56</v>
      </c>
      <c r="E303" s="37">
        <f>SUM(E304,E306)</f>
        <v>186354</v>
      </c>
      <c r="F303" s="37">
        <f>SUM(F304,F306)</f>
        <v>186354</v>
      </c>
      <c r="G303" s="38">
        <f>SUM(G304,G306)</f>
        <v>0</v>
      </c>
      <c r="H303" s="45"/>
    </row>
    <row r="304" spans="1:8" s="8" customFormat="1" ht="12.75">
      <c r="A304" s="41"/>
      <c r="B304" s="42">
        <v>75011</v>
      </c>
      <c r="C304" s="42"/>
      <c r="D304" s="42" t="s">
        <v>57</v>
      </c>
      <c r="E304" s="43">
        <f>SUM(E305)</f>
        <v>186354</v>
      </c>
      <c r="F304" s="43">
        <f>SUM(F305)</f>
        <v>186354</v>
      </c>
      <c r="G304" s="44">
        <f>SUM(G305)</f>
        <v>0</v>
      </c>
      <c r="H304" s="7"/>
    </row>
    <row r="305" spans="1:8" s="40" customFormat="1" ht="12.75">
      <c r="A305" s="32"/>
      <c r="B305" s="33"/>
      <c r="C305" s="33">
        <v>2010</v>
      </c>
      <c r="D305" s="33" t="s">
        <v>200</v>
      </c>
      <c r="E305" s="47">
        <v>186354</v>
      </c>
      <c r="F305" s="48">
        <f>E305</f>
        <v>186354</v>
      </c>
      <c r="G305" s="69"/>
      <c r="H305" s="39"/>
    </row>
    <row r="306" spans="1:8" s="40" customFormat="1" ht="12.75">
      <c r="A306" s="24"/>
      <c r="B306" s="36">
        <v>75056</v>
      </c>
      <c r="C306" s="36"/>
      <c r="D306" s="36" t="s">
        <v>201</v>
      </c>
      <c r="E306" s="37">
        <f>SUM(E307)</f>
        <v>0</v>
      </c>
      <c r="F306" s="37">
        <f>SUM(F307)</f>
        <v>0</v>
      </c>
      <c r="G306" s="38">
        <f>SUM(G307)</f>
        <v>0</v>
      </c>
      <c r="H306" s="39"/>
    </row>
    <row r="307" spans="1:8" s="40" customFormat="1" ht="12.75">
      <c r="A307" s="32"/>
      <c r="B307" s="33"/>
      <c r="C307" s="33">
        <v>2010</v>
      </c>
      <c r="D307" s="33" t="s">
        <v>200</v>
      </c>
      <c r="E307" s="47"/>
      <c r="F307" s="48">
        <f>E307</f>
        <v>0</v>
      </c>
      <c r="G307" s="69"/>
      <c r="H307" s="39"/>
    </row>
    <row r="308" spans="1:8" s="46" customFormat="1" ht="12.75">
      <c r="A308" s="24">
        <v>751</v>
      </c>
      <c r="B308" s="36"/>
      <c r="C308" s="36"/>
      <c r="D308" s="36" t="s">
        <v>202</v>
      </c>
      <c r="E308" s="37">
        <f>SUM(E309,E315,E313)</f>
        <v>3400</v>
      </c>
      <c r="F308" s="111">
        <f>SUM(F309,F315,F313)</f>
        <v>3400</v>
      </c>
      <c r="G308" s="38">
        <f>SUM(G309,G315,G313)</f>
        <v>0</v>
      </c>
      <c r="H308" s="45"/>
    </row>
    <row r="309" spans="1:8" s="8" customFormat="1" ht="12.75">
      <c r="A309" s="41"/>
      <c r="B309" s="42">
        <v>75101</v>
      </c>
      <c r="C309" s="42"/>
      <c r="D309" s="42" t="s">
        <v>203</v>
      </c>
      <c r="E309" s="43">
        <f>SUM(E310)</f>
        <v>3400</v>
      </c>
      <c r="F309" s="43">
        <f>SUM(F310)</f>
        <v>3400</v>
      </c>
      <c r="G309" s="44">
        <f>SUM(G310)</f>
        <v>0</v>
      </c>
      <c r="H309" s="7"/>
    </row>
    <row r="310" spans="1:8" s="46" customFormat="1" ht="12.75">
      <c r="A310" s="32"/>
      <c r="B310" s="33"/>
      <c r="C310" s="33">
        <v>2010</v>
      </c>
      <c r="D310" s="33" t="s">
        <v>200</v>
      </c>
      <c r="E310" s="47">
        <v>3400</v>
      </c>
      <c r="F310" s="71">
        <f>E310</f>
        <v>3400</v>
      </c>
      <c r="G310" s="58"/>
      <c r="H310" s="45"/>
    </row>
    <row r="311" spans="1:8" s="46" customFormat="1" ht="12.75">
      <c r="A311" s="41"/>
      <c r="B311" s="42">
        <v>75107</v>
      </c>
      <c r="C311" s="42"/>
      <c r="D311" s="42" t="s">
        <v>204</v>
      </c>
      <c r="E311" s="43">
        <f>SUM(E312)</f>
        <v>0</v>
      </c>
      <c r="F311" s="43">
        <f>SUM(F312)</f>
        <v>0</v>
      </c>
      <c r="G311" s="44">
        <f>SUM(G312)</f>
        <v>0</v>
      </c>
      <c r="H311" s="45"/>
    </row>
    <row r="312" spans="1:8" s="46" customFormat="1" ht="12.75">
      <c r="A312" s="32"/>
      <c r="B312" s="33"/>
      <c r="C312" s="33">
        <v>2010</v>
      </c>
      <c r="D312" s="33" t="s">
        <v>200</v>
      </c>
      <c r="E312" s="47"/>
      <c r="F312" s="71">
        <f>E312</f>
        <v>0</v>
      </c>
      <c r="G312" s="58"/>
      <c r="H312" s="45"/>
    </row>
    <row r="313" spans="1:8" s="46" customFormat="1" ht="12.75">
      <c r="A313" s="41"/>
      <c r="B313" s="42">
        <v>75108</v>
      </c>
      <c r="C313" s="42"/>
      <c r="D313" s="42" t="s">
        <v>205</v>
      </c>
      <c r="E313" s="43">
        <f>SUM(E314)</f>
        <v>0</v>
      </c>
      <c r="F313" s="43">
        <f>SUM(F314)</f>
        <v>0</v>
      </c>
      <c r="G313" s="44">
        <f>SUM(G314)</f>
        <v>0</v>
      </c>
      <c r="H313" s="45"/>
    </row>
    <row r="314" spans="1:8" s="46" customFormat="1" ht="12.75">
      <c r="A314" s="32"/>
      <c r="B314" s="33"/>
      <c r="C314" s="33">
        <v>2010</v>
      </c>
      <c r="D314" s="33" t="s">
        <v>200</v>
      </c>
      <c r="E314" s="47"/>
      <c r="F314" s="71">
        <f>E314</f>
        <v>0</v>
      </c>
      <c r="G314" s="58"/>
      <c r="H314" s="45"/>
    </row>
    <row r="315" spans="1:8" s="46" customFormat="1" ht="12.75">
      <c r="A315" s="41"/>
      <c r="B315" s="42">
        <v>75109</v>
      </c>
      <c r="C315" s="42"/>
      <c r="D315" s="42" t="s">
        <v>206</v>
      </c>
      <c r="E315" s="43">
        <f>SUM(E316)</f>
        <v>0</v>
      </c>
      <c r="F315" s="43">
        <f>SUM(F316)</f>
        <v>0</v>
      </c>
      <c r="G315" s="44">
        <f>SUM(G316)</f>
        <v>0</v>
      </c>
      <c r="H315" s="45"/>
    </row>
    <row r="316" spans="1:8" s="46" customFormat="1" ht="12.75">
      <c r="A316" s="32"/>
      <c r="B316" s="33"/>
      <c r="C316" s="33">
        <v>2010</v>
      </c>
      <c r="D316" s="33" t="s">
        <v>200</v>
      </c>
      <c r="E316" s="47"/>
      <c r="F316" s="71">
        <f>E316</f>
        <v>0</v>
      </c>
      <c r="G316" s="58"/>
      <c r="H316" s="45"/>
    </row>
    <row r="317" spans="1:8" s="46" customFormat="1" ht="12.75">
      <c r="A317" s="24">
        <v>752</v>
      </c>
      <c r="B317" s="36"/>
      <c r="C317" s="36"/>
      <c r="D317" s="36" t="s">
        <v>207</v>
      </c>
      <c r="E317" s="37">
        <f>SUM(E318)</f>
        <v>0</v>
      </c>
      <c r="F317" s="37">
        <f>SUM(F318)</f>
        <v>0</v>
      </c>
      <c r="G317" s="38">
        <f>SUM(G318)</f>
        <v>0</v>
      </c>
      <c r="H317" s="45"/>
    </row>
    <row r="318" spans="1:8" s="8" customFormat="1" ht="12.75">
      <c r="A318" s="41"/>
      <c r="B318" s="42">
        <v>75212</v>
      </c>
      <c r="C318" s="42"/>
      <c r="D318" s="116" t="s">
        <v>208</v>
      </c>
      <c r="E318" s="43">
        <f>SUM(E319)</f>
        <v>0</v>
      </c>
      <c r="F318" s="43">
        <f>SUM(F319)</f>
        <v>0</v>
      </c>
      <c r="G318" s="44">
        <f>SUM(G319)</f>
        <v>0</v>
      </c>
      <c r="H318" s="7"/>
    </row>
    <row r="319" spans="1:8" s="40" customFormat="1" ht="12.75">
      <c r="A319" s="32"/>
      <c r="B319" s="33"/>
      <c r="C319" s="33">
        <v>2020</v>
      </c>
      <c r="D319" s="68" t="s">
        <v>209</v>
      </c>
      <c r="E319" s="47"/>
      <c r="F319" s="48">
        <f>E319</f>
        <v>0</v>
      </c>
      <c r="G319" s="69"/>
      <c r="H319" s="39"/>
    </row>
    <row r="320" spans="1:8" s="46" customFormat="1" ht="12.75">
      <c r="A320" s="24">
        <v>754</v>
      </c>
      <c r="B320" s="36"/>
      <c r="C320" s="36"/>
      <c r="D320" s="36" t="s">
        <v>210</v>
      </c>
      <c r="E320" s="37">
        <f>SUM(E321)</f>
        <v>0</v>
      </c>
      <c r="F320" s="37">
        <f>SUM(F321)</f>
        <v>0</v>
      </c>
      <c r="G320" s="38">
        <f>SUM(G321)</f>
        <v>0</v>
      </c>
      <c r="H320" s="45"/>
    </row>
    <row r="321" spans="1:8" s="8" customFormat="1" ht="12.75">
      <c r="A321" s="41"/>
      <c r="B321" s="42">
        <v>75414</v>
      </c>
      <c r="C321" s="42"/>
      <c r="D321" s="42" t="s">
        <v>166</v>
      </c>
      <c r="E321" s="43">
        <f>SUM(E322:E322)</f>
        <v>0</v>
      </c>
      <c r="F321" s="43">
        <f>SUM(F322:F322)</f>
        <v>0</v>
      </c>
      <c r="G321" s="44">
        <f>SUM(G322:G322)</f>
        <v>0</v>
      </c>
      <c r="H321" s="7"/>
    </row>
    <row r="322" spans="1:8" s="40" customFormat="1" ht="12.75">
      <c r="A322" s="32"/>
      <c r="B322" s="33"/>
      <c r="C322" s="33">
        <v>2010</v>
      </c>
      <c r="D322" s="33" t="s">
        <v>200</v>
      </c>
      <c r="E322" s="47"/>
      <c r="F322" s="48">
        <f>E322</f>
        <v>0</v>
      </c>
      <c r="G322" s="69"/>
      <c r="H322" s="39"/>
    </row>
    <row r="323" spans="1:8" s="46" customFormat="1" ht="12.75">
      <c r="A323" s="24">
        <v>801</v>
      </c>
      <c r="B323" s="36"/>
      <c r="C323" s="36"/>
      <c r="D323" s="36" t="s">
        <v>119</v>
      </c>
      <c r="E323" s="37">
        <f>SUM(E324)</f>
        <v>0</v>
      </c>
      <c r="F323" s="37">
        <f>SUM(F324)</f>
        <v>0</v>
      </c>
      <c r="G323" s="38">
        <f>SUM(G324)</f>
        <v>0</v>
      </c>
      <c r="H323" s="45"/>
    </row>
    <row r="324" spans="1:8" s="8" customFormat="1" ht="12.75">
      <c r="A324" s="41"/>
      <c r="B324" s="42">
        <v>80101</v>
      </c>
      <c r="C324" s="42"/>
      <c r="D324" s="42" t="s">
        <v>171</v>
      </c>
      <c r="E324" s="43">
        <f>SUM(E325)</f>
        <v>0</v>
      </c>
      <c r="F324" s="43">
        <f>SUM(F325)</f>
        <v>0</v>
      </c>
      <c r="G324" s="44">
        <f>SUM(G325)</f>
        <v>0</v>
      </c>
      <c r="H324" s="7"/>
    </row>
    <row r="325" spans="1:8" s="8" customFormat="1" ht="12.75">
      <c r="A325" s="32"/>
      <c r="B325" s="33"/>
      <c r="C325" s="33">
        <v>2010</v>
      </c>
      <c r="D325" s="33" t="s">
        <v>200</v>
      </c>
      <c r="E325" s="47"/>
      <c r="F325" s="48">
        <f>E325</f>
        <v>0</v>
      </c>
      <c r="G325" s="49"/>
      <c r="H325" s="7"/>
    </row>
    <row r="326" spans="1:8" s="40" customFormat="1" ht="12.75">
      <c r="A326" s="24">
        <v>851</v>
      </c>
      <c r="B326" s="36"/>
      <c r="C326" s="36"/>
      <c r="D326" s="36" t="s">
        <v>126</v>
      </c>
      <c r="E326" s="117">
        <f>SUM(E327)</f>
        <v>1395</v>
      </c>
      <c r="F326" s="117">
        <f>SUM(F327)</f>
        <v>1395</v>
      </c>
      <c r="G326" s="117">
        <f>SUM(G327)</f>
        <v>0</v>
      </c>
      <c r="H326" s="39"/>
    </row>
    <row r="327" spans="1:8" s="46" customFormat="1" ht="12.75">
      <c r="A327" s="41"/>
      <c r="B327" s="42">
        <v>85195</v>
      </c>
      <c r="C327" s="42"/>
      <c r="D327" s="42" t="s">
        <v>33</v>
      </c>
      <c r="E327" s="50">
        <f>SUM(E328)</f>
        <v>1395</v>
      </c>
      <c r="F327" s="50">
        <f>SUM(F328)</f>
        <v>1395</v>
      </c>
      <c r="G327" s="50">
        <f>SUM(G328)</f>
        <v>0</v>
      </c>
      <c r="H327" s="45"/>
    </row>
    <row r="328" spans="1:8" s="8" customFormat="1" ht="12.75">
      <c r="A328" s="32"/>
      <c r="B328" s="33"/>
      <c r="C328" s="33">
        <v>2010</v>
      </c>
      <c r="D328" s="33" t="s">
        <v>200</v>
      </c>
      <c r="E328" s="47">
        <v>1395</v>
      </c>
      <c r="F328" s="48">
        <f>E328</f>
        <v>1395</v>
      </c>
      <c r="G328" s="49"/>
      <c r="H328" s="7"/>
    </row>
    <row r="329" spans="1:8" s="46" customFormat="1" ht="12.75">
      <c r="A329" s="24">
        <v>852</v>
      </c>
      <c r="B329" s="36"/>
      <c r="C329" s="36"/>
      <c r="D329" s="36" t="s">
        <v>211</v>
      </c>
      <c r="E329" s="37">
        <f>SUM(E330,E333,E335,E337,E339,E341,E343)</f>
        <v>8361099</v>
      </c>
      <c r="F329" s="37">
        <f>SUM(F330,F333,F335,F337,F339,F341,F343)</f>
        <v>8361099</v>
      </c>
      <c r="G329" s="37">
        <f>SUM(G330,G333,G335,G337,G339,G341,G343)</f>
        <v>0</v>
      </c>
      <c r="H329" s="45"/>
    </row>
    <row r="330" spans="1:8" s="46" customFormat="1" ht="12.75">
      <c r="A330" s="24"/>
      <c r="B330" s="36">
        <v>85203</v>
      </c>
      <c r="C330" s="36"/>
      <c r="D330" s="36" t="s">
        <v>212</v>
      </c>
      <c r="E330" s="50">
        <f>SUM(E331:E332)</f>
        <v>422209</v>
      </c>
      <c r="F330" s="50">
        <f>SUM(F331:F332)</f>
        <v>422209</v>
      </c>
      <c r="G330" s="50">
        <f>SUM(G331:G332)</f>
        <v>0</v>
      </c>
      <c r="H330" s="45"/>
    </row>
    <row r="331" spans="1:8" s="74" customFormat="1" ht="12.75">
      <c r="A331" s="32"/>
      <c r="B331" s="33"/>
      <c r="C331" s="33">
        <v>2010</v>
      </c>
      <c r="D331" s="33" t="s">
        <v>200</v>
      </c>
      <c r="E331" s="47">
        <v>422209</v>
      </c>
      <c r="F331" s="47">
        <f>E331</f>
        <v>422209</v>
      </c>
      <c r="G331" s="47"/>
      <c r="H331" s="73"/>
    </row>
    <row r="332" spans="1:8" s="74" customFormat="1" ht="12.75">
      <c r="A332" s="32"/>
      <c r="B332" s="33"/>
      <c r="C332" s="33">
        <v>6310</v>
      </c>
      <c r="D332" s="33" t="s">
        <v>213</v>
      </c>
      <c r="E332" s="47"/>
      <c r="F332" s="47"/>
      <c r="G332" s="47">
        <f>E332</f>
        <v>0</v>
      </c>
      <c r="H332" s="73"/>
    </row>
    <row r="333" spans="1:8" s="8" customFormat="1" ht="12.75">
      <c r="A333" s="41"/>
      <c r="B333" s="42">
        <v>85212</v>
      </c>
      <c r="C333" s="42"/>
      <c r="D333" s="107" t="s">
        <v>214</v>
      </c>
      <c r="E333" s="43">
        <f>SUM(E334:E334)</f>
        <v>7917000</v>
      </c>
      <c r="F333" s="43">
        <f>SUM(F334:F334)</f>
        <v>7917000</v>
      </c>
      <c r="G333" s="43">
        <f>SUM(G334:G334)</f>
        <v>0</v>
      </c>
      <c r="H333" s="7"/>
    </row>
    <row r="334" spans="1:8" s="46" customFormat="1" ht="12.75">
      <c r="A334" s="32"/>
      <c r="B334" s="33"/>
      <c r="C334" s="33">
        <v>2010</v>
      </c>
      <c r="D334" s="33" t="s">
        <v>200</v>
      </c>
      <c r="E334" s="47">
        <v>7917000</v>
      </c>
      <c r="F334" s="71">
        <f>E334</f>
        <v>7917000</v>
      </c>
      <c r="G334" s="58"/>
      <c r="H334" s="45"/>
    </row>
    <row r="335" spans="1:8" s="8" customFormat="1" ht="12.75">
      <c r="A335" s="41"/>
      <c r="B335" s="42">
        <v>85213</v>
      </c>
      <c r="C335" s="42"/>
      <c r="D335" s="42" t="s">
        <v>173</v>
      </c>
      <c r="E335" s="43">
        <f>SUM(E336)</f>
        <v>18130</v>
      </c>
      <c r="F335" s="43">
        <f>SUM(F336)</f>
        <v>18130</v>
      </c>
      <c r="G335" s="44">
        <f>SUM(G336)</f>
        <v>0</v>
      </c>
      <c r="H335" s="7"/>
    </row>
    <row r="336" spans="1:8" s="46" customFormat="1" ht="12.75">
      <c r="A336" s="32"/>
      <c r="B336" s="33"/>
      <c r="C336" s="33">
        <v>2010</v>
      </c>
      <c r="D336" s="33" t="s">
        <v>200</v>
      </c>
      <c r="E336" s="47">
        <v>18130</v>
      </c>
      <c r="F336" s="71">
        <f>E336</f>
        <v>18130</v>
      </c>
      <c r="G336" s="58"/>
      <c r="H336" s="45"/>
    </row>
    <row r="337" spans="1:8" s="8" customFormat="1" ht="12.75">
      <c r="A337" s="41"/>
      <c r="B337" s="42">
        <v>85214</v>
      </c>
      <c r="C337" s="42"/>
      <c r="D337" s="42" t="s">
        <v>174</v>
      </c>
      <c r="E337" s="43">
        <f>SUM(E338)</f>
        <v>0</v>
      </c>
      <c r="F337" s="43">
        <f>SUM(F338)</f>
        <v>0</v>
      </c>
      <c r="G337" s="44">
        <f>SUM(G338)</f>
        <v>0</v>
      </c>
      <c r="H337" s="7"/>
    </row>
    <row r="338" spans="1:8" s="46" customFormat="1" ht="12.75">
      <c r="A338" s="32"/>
      <c r="B338" s="33"/>
      <c r="C338" s="33">
        <v>2010</v>
      </c>
      <c r="D338" s="33" t="s">
        <v>200</v>
      </c>
      <c r="E338" s="47"/>
      <c r="F338" s="48">
        <f>E338</f>
        <v>0</v>
      </c>
      <c r="G338" s="58"/>
      <c r="H338" s="45"/>
    </row>
    <row r="339" spans="1:8" s="8" customFormat="1" ht="12.75">
      <c r="A339" s="41"/>
      <c r="B339" s="42">
        <v>85219</v>
      </c>
      <c r="C339" s="42"/>
      <c r="D339" s="42" t="s">
        <v>136</v>
      </c>
      <c r="E339" s="43">
        <f>SUM(E340)</f>
        <v>0</v>
      </c>
      <c r="F339" s="43">
        <f>SUM(F340)</f>
        <v>0</v>
      </c>
      <c r="G339" s="44">
        <f>SUM(G340)</f>
        <v>0</v>
      </c>
      <c r="H339" s="7"/>
    </row>
    <row r="340" spans="1:8" s="46" customFormat="1" ht="12.75">
      <c r="A340" s="32"/>
      <c r="B340" s="33"/>
      <c r="C340" s="33">
        <v>2010</v>
      </c>
      <c r="D340" s="33" t="s">
        <v>200</v>
      </c>
      <c r="E340" s="47"/>
      <c r="F340" s="48">
        <f>E340</f>
        <v>0</v>
      </c>
      <c r="G340" s="58"/>
      <c r="H340" s="45"/>
    </row>
    <row r="341" spans="1:8" s="8" customFormat="1" ht="12.75">
      <c r="A341" s="41"/>
      <c r="B341" s="42">
        <v>85228</v>
      </c>
      <c r="C341" s="42"/>
      <c r="D341" s="42" t="s">
        <v>137</v>
      </c>
      <c r="E341" s="43">
        <f>SUM(E342)</f>
        <v>3760</v>
      </c>
      <c r="F341" s="43">
        <f>SUM(F342)</f>
        <v>3760</v>
      </c>
      <c r="G341" s="44">
        <f>SUM(G342)</f>
        <v>0</v>
      </c>
      <c r="H341" s="7"/>
    </row>
    <row r="342" spans="1:8" s="46" customFormat="1" ht="12.75">
      <c r="A342" s="32"/>
      <c r="B342" s="33"/>
      <c r="C342" s="33">
        <v>2010</v>
      </c>
      <c r="D342" s="33" t="s">
        <v>200</v>
      </c>
      <c r="E342" s="47">
        <v>3760</v>
      </c>
      <c r="F342" s="48">
        <f>E342</f>
        <v>3760</v>
      </c>
      <c r="G342" s="58"/>
      <c r="H342" s="45"/>
    </row>
    <row r="343" spans="1:8" s="8" customFormat="1" ht="12.75">
      <c r="A343" s="41"/>
      <c r="B343" s="42">
        <v>85295</v>
      </c>
      <c r="C343" s="42"/>
      <c r="D343" s="42" t="s">
        <v>76</v>
      </c>
      <c r="E343" s="43">
        <f>SUM(E344:E344)</f>
        <v>0</v>
      </c>
      <c r="F343" s="43">
        <f>SUM(F344:F344)</f>
        <v>0</v>
      </c>
      <c r="G343" s="44">
        <f>SUM(G344:G344)</f>
        <v>0</v>
      </c>
      <c r="H343" s="7"/>
    </row>
    <row r="344" spans="1:8" s="40" customFormat="1" ht="12.75">
      <c r="A344" s="32"/>
      <c r="B344" s="33"/>
      <c r="C344" s="33">
        <v>2010</v>
      </c>
      <c r="D344" s="33" t="s">
        <v>200</v>
      </c>
      <c r="E344" s="47"/>
      <c r="F344" s="48">
        <f>E344</f>
        <v>0</v>
      </c>
      <c r="G344" s="69"/>
      <c r="H344" s="39"/>
    </row>
    <row r="345" spans="1:8" s="40" customFormat="1" ht="12.75">
      <c r="A345" s="118"/>
      <c r="B345" s="79"/>
      <c r="C345" s="119"/>
      <c r="D345" s="103" t="s">
        <v>215</v>
      </c>
      <c r="E345" s="104">
        <f>SUM(E346,E348,E350)</f>
        <v>22456810</v>
      </c>
      <c r="F345" s="104">
        <f>SUM(F346,F348,F350)</f>
        <v>22456810</v>
      </c>
      <c r="G345" s="31">
        <f>SUM(G346,G348,G350)</f>
        <v>0</v>
      </c>
      <c r="H345" s="39"/>
    </row>
    <row r="346" spans="1:8" s="8" customFormat="1" ht="12.75">
      <c r="A346" s="24">
        <v>758</v>
      </c>
      <c r="B346" s="36">
        <v>75801</v>
      </c>
      <c r="C346" s="36"/>
      <c r="D346" s="36" t="s">
        <v>216</v>
      </c>
      <c r="E346" s="37">
        <f>SUM(E347)</f>
        <v>13894367</v>
      </c>
      <c r="F346" s="37">
        <f>SUM(F347)</f>
        <v>13894367</v>
      </c>
      <c r="G346" s="38">
        <f>SUM(G347)</f>
        <v>0</v>
      </c>
      <c r="H346" s="7"/>
    </row>
    <row r="347" spans="1:8" s="40" customFormat="1" ht="12.75">
      <c r="A347" s="32"/>
      <c r="B347" s="33"/>
      <c r="C347" s="33">
        <v>2920</v>
      </c>
      <c r="D347" s="33" t="s">
        <v>217</v>
      </c>
      <c r="E347" s="47">
        <v>13894367</v>
      </c>
      <c r="F347" s="47">
        <f>E347</f>
        <v>13894367</v>
      </c>
      <c r="G347" s="48"/>
      <c r="H347" s="39"/>
    </row>
    <row r="348" spans="1:8" s="8" customFormat="1" ht="12.75">
      <c r="A348" s="24">
        <v>758</v>
      </c>
      <c r="B348" s="36">
        <v>75807</v>
      </c>
      <c r="C348" s="36"/>
      <c r="D348" s="36" t="s">
        <v>218</v>
      </c>
      <c r="E348" s="37">
        <f>SUM(E349)</f>
        <v>7014942</v>
      </c>
      <c r="F348" s="37">
        <f>SUM(F349)</f>
        <v>7014942</v>
      </c>
      <c r="G348" s="38">
        <f>SUM(G349)</f>
        <v>0</v>
      </c>
      <c r="H348" s="7"/>
    </row>
    <row r="349" spans="1:8" s="40" customFormat="1" ht="12.75">
      <c r="A349" s="32"/>
      <c r="B349" s="33"/>
      <c r="C349" s="33">
        <v>2920</v>
      </c>
      <c r="D349" s="33" t="s">
        <v>219</v>
      </c>
      <c r="E349" s="47">
        <v>7014942</v>
      </c>
      <c r="F349" s="47">
        <f>E349</f>
        <v>7014942</v>
      </c>
      <c r="G349" s="48"/>
      <c r="H349" s="39"/>
    </row>
    <row r="350" spans="1:8" s="8" customFormat="1" ht="12.75">
      <c r="A350" s="24">
        <v>758</v>
      </c>
      <c r="B350" s="36">
        <v>75831</v>
      </c>
      <c r="C350" s="36"/>
      <c r="D350" s="36" t="s">
        <v>220</v>
      </c>
      <c r="E350" s="37">
        <f>SUM(E351)</f>
        <v>1547501</v>
      </c>
      <c r="F350" s="37">
        <f>SUM(F351)</f>
        <v>1547501</v>
      </c>
      <c r="G350" s="38">
        <f>SUM(G351)</f>
        <v>0</v>
      </c>
      <c r="H350" s="7"/>
    </row>
    <row r="351" spans="1:8" s="40" customFormat="1" ht="12.75">
      <c r="A351" s="32"/>
      <c r="B351" s="33"/>
      <c r="C351" s="33">
        <v>2920</v>
      </c>
      <c r="D351" s="33" t="s">
        <v>219</v>
      </c>
      <c r="E351" s="47">
        <v>1547501</v>
      </c>
      <c r="F351" s="47">
        <f>E351</f>
        <v>1547501</v>
      </c>
      <c r="G351" s="48"/>
      <c r="H351" s="39"/>
    </row>
    <row r="352" spans="1:9" s="8" customFormat="1" ht="12.75">
      <c r="A352" s="120"/>
      <c r="B352" s="121"/>
      <c r="C352" s="122"/>
      <c r="D352" s="119" t="s">
        <v>221</v>
      </c>
      <c r="E352" s="104">
        <f>SUM(E13,E164,E249,E284,E298,E345)</f>
        <v>70613861</v>
      </c>
      <c r="F352" s="104">
        <f>SUM(F13,F164,F249,F284,F298,F345)</f>
        <v>60790917</v>
      </c>
      <c r="G352" s="31">
        <f>SUM(G13,G164,G249,G284,G298,G345)</f>
        <v>9822944</v>
      </c>
      <c r="H352" s="7"/>
      <c r="I352" s="7"/>
    </row>
    <row r="353" spans="1:8" s="8" customFormat="1" ht="12.75">
      <c r="A353" s="123"/>
      <c r="B353" s="124"/>
      <c r="C353" s="124"/>
      <c r="D353" s="33" t="s">
        <v>222</v>
      </c>
      <c r="E353" s="34">
        <f>SUM(E354:E356)</f>
        <v>18102566</v>
      </c>
      <c r="F353" s="34">
        <f>SUM(F354:F356)</f>
        <v>9738622</v>
      </c>
      <c r="G353" s="125">
        <f>SUM(G354:G356)</f>
        <v>8363944</v>
      </c>
      <c r="H353" s="7"/>
    </row>
    <row r="354" spans="1:8" s="8" customFormat="1" ht="12.75">
      <c r="A354" s="126"/>
      <c r="B354" s="127"/>
      <c r="C354" s="127"/>
      <c r="D354" s="33" t="s">
        <v>223</v>
      </c>
      <c r="E354" s="34">
        <f>E164</f>
        <v>9540318</v>
      </c>
      <c r="F354" s="34">
        <f>F164</f>
        <v>1176374</v>
      </c>
      <c r="G354" s="34">
        <f>G164</f>
        <v>8363944</v>
      </c>
      <c r="H354" s="7"/>
    </row>
    <row r="355" spans="1:8" s="8" customFormat="1" ht="12.75">
      <c r="A355" s="126"/>
      <c r="B355" s="127"/>
      <c r="C355" s="127"/>
      <c r="D355" s="33" t="s">
        <v>224</v>
      </c>
      <c r="E355" s="34">
        <f>E298</f>
        <v>8552248</v>
      </c>
      <c r="F355" s="34">
        <f>F298</f>
        <v>8552248</v>
      </c>
      <c r="G355" s="34">
        <f>G298</f>
        <v>0</v>
      </c>
      <c r="H355" s="7"/>
    </row>
    <row r="356" spans="1:8" s="8" customFormat="1" ht="12.75">
      <c r="A356" s="126"/>
      <c r="B356" s="127"/>
      <c r="C356" s="127"/>
      <c r="D356" s="33" t="s">
        <v>225</v>
      </c>
      <c r="E356" s="34">
        <f>E284</f>
        <v>10000</v>
      </c>
      <c r="F356" s="34">
        <f>F284</f>
        <v>10000</v>
      </c>
      <c r="G356" s="34">
        <f>G284</f>
        <v>0</v>
      </c>
      <c r="H356" s="7"/>
    </row>
    <row r="357" spans="1:8" s="8" customFormat="1" ht="12.75">
      <c r="A357" s="126"/>
      <c r="B357" s="127"/>
      <c r="C357" s="127"/>
      <c r="D357" s="33" t="s">
        <v>226</v>
      </c>
      <c r="E357" s="34">
        <f>E249</f>
        <v>164603</v>
      </c>
      <c r="F357" s="34">
        <f>F249</f>
        <v>164603</v>
      </c>
      <c r="G357" s="34">
        <f>G249</f>
        <v>0</v>
      </c>
      <c r="H357" s="7"/>
    </row>
    <row r="358" spans="1:4" ht="12.75">
      <c r="A358" s="128"/>
      <c r="B358" s="14"/>
      <c r="C358" s="14"/>
      <c r="D358" s="14"/>
    </row>
    <row r="359" spans="1:4" ht="12.75">
      <c r="A359" s="128"/>
      <c r="B359" s="14"/>
      <c r="C359" s="14"/>
      <c r="D359" s="14"/>
    </row>
    <row r="360" spans="1:5" ht="12.75">
      <c r="A360" s="128"/>
      <c r="B360" s="14"/>
      <c r="C360" s="14"/>
      <c r="D360" s="14"/>
      <c r="E360" s="129"/>
    </row>
    <row r="361" spans="1:5" ht="12.75">
      <c r="A361" s="128"/>
      <c r="B361" s="14"/>
      <c r="C361" s="14"/>
      <c r="D361" s="14"/>
      <c r="E361" s="129"/>
    </row>
    <row r="362" spans="1:7" ht="12.75">
      <c r="A362" s="128"/>
      <c r="B362" s="14"/>
      <c r="C362" s="14"/>
      <c r="D362" s="130"/>
      <c r="F362"/>
      <c r="G362"/>
    </row>
    <row r="363" spans="1:7" ht="12.75">
      <c r="A363" s="128"/>
      <c r="B363" s="14"/>
      <c r="C363" s="14"/>
      <c r="D363" s="14"/>
      <c r="E363" s="131"/>
      <c r="F363" s="131"/>
      <c r="G363" s="131"/>
    </row>
    <row r="364" spans="1:5" ht="12.75">
      <c r="A364" s="128"/>
      <c r="B364" s="14"/>
      <c r="C364" s="14"/>
      <c r="D364" s="14"/>
      <c r="E364" s="132"/>
    </row>
    <row r="365" spans="1:4" ht="12.75">
      <c r="A365" s="128"/>
      <c r="B365" s="14"/>
      <c r="C365" s="14"/>
      <c r="D365" s="14"/>
    </row>
    <row r="366" spans="1:4" ht="12.75">
      <c r="A366" s="128"/>
      <c r="B366" s="14"/>
      <c r="C366" s="14"/>
      <c r="D366" s="14"/>
    </row>
    <row r="367" spans="1:4" ht="12.75">
      <c r="A367" s="128"/>
      <c r="B367" s="14"/>
      <c r="C367" s="14"/>
      <c r="D367" s="14"/>
    </row>
    <row r="368" spans="1:4" ht="12.75">
      <c r="A368" s="128"/>
      <c r="B368" s="14"/>
      <c r="C368" s="14"/>
      <c r="D368" s="14"/>
    </row>
    <row r="369" spans="1:4" s="135" customFormat="1" ht="12.75">
      <c r="A369" s="133"/>
      <c r="B369" s="134"/>
      <c r="C369" s="134"/>
      <c r="D369" s="134"/>
    </row>
    <row r="370" spans="1:4" s="135" customFormat="1" ht="12.75">
      <c r="A370" s="133"/>
      <c r="B370" s="134"/>
      <c r="C370" s="134"/>
      <c r="D370" s="134"/>
    </row>
    <row r="371" spans="1:4" s="135" customFormat="1" ht="12.75">
      <c r="A371" s="133"/>
      <c r="B371" s="134"/>
      <c r="C371" s="136"/>
      <c r="D371" s="134"/>
    </row>
    <row r="372" spans="1:4" s="135" customFormat="1" ht="12.75">
      <c r="A372" s="133"/>
      <c r="B372" s="134"/>
      <c r="C372" s="136"/>
      <c r="D372" s="134"/>
    </row>
    <row r="373" spans="1:4" s="135" customFormat="1" ht="12.75">
      <c r="A373" s="133"/>
      <c r="B373" s="134"/>
      <c r="C373" s="137"/>
      <c r="D373" s="134"/>
    </row>
    <row r="374" spans="1:4" s="135" customFormat="1" ht="12.75">
      <c r="A374" s="133"/>
      <c r="B374" s="134"/>
      <c r="C374" s="136"/>
      <c r="D374" s="134"/>
    </row>
    <row r="375" spans="1:4" s="135" customFormat="1" ht="12.75">
      <c r="A375" s="133"/>
      <c r="B375" s="134"/>
      <c r="C375" s="136"/>
      <c r="D375" s="134"/>
    </row>
    <row r="376" spans="1:4" s="135" customFormat="1" ht="12.75">
      <c r="A376" s="133"/>
      <c r="B376" s="134"/>
      <c r="C376" s="136"/>
      <c r="D376" s="134"/>
    </row>
    <row r="377" spans="1:4" s="135" customFormat="1" ht="12.75">
      <c r="A377" s="133"/>
      <c r="B377" s="134"/>
      <c r="C377" s="134"/>
      <c r="D377" s="134"/>
    </row>
    <row r="378" spans="1:4" s="135" customFormat="1" ht="12.75">
      <c r="A378" s="133"/>
      <c r="B378" s="134"/>
      <c r="C378" s="134"/>
      <c r="D378" s="134"/>
    </row>
    <row r="379" spans="1:4" s="135" customFormat="1" ht="12.75">
      <c r="A379" s="133"/>
      <c r="B379" s="134"/>
      <c r="C379" s="134"/>
      <c r="D379" s="134"/>
    </row>
    <row r="380" spans="1:4" s="135" customFormat="1" ht="12.75">
      <c r="A380" s="133"/>
      <c r="B380" s="134"/>
      <c r="C380" s="134"/>
      <c r="D380" s="134"/>
    </row>
    <row r="381" spans="1:4" s="135" customFormat="1" ht="12.75">
      <c r="A381" s="133"/>
      <c r="B381" s="134"/>
      <c r="C381" s="134"/>
      <c r="D381" s="134"/>
    </row>
    <row r="382" spans="1:4" s="135" customFormat="1" ht="12.75">
      <c r="A382" s="133"/>
      <c r="B382" s="134"/>
      <c r="C382" s="134"/>
      <c r="D382" s="134"/>
    </row>
    <row r="383" spans="1:4" s="135" customFormat="1" ht="12.75">
      <c r="A383" s="133"/>
      <c r="B383" s="134"/>
      <c r="C383" s="134"/>
      <c r="D383" s="134"/>
    </row>
    <row r="384" spans="1:4" s="135" customFormat="1" ht="12.75">
      <c r="A384" s="133"/>
      <c r="B384" s="134"/>
      <c r="C384" s="134"/>
      <c r="D384" s="134"/>
    </row>
    <row r="385" spans="1:4" ht="12.75">
      <c r="A385" s="128"/>
      <c r="B385" s="14"/>
      <c r="C385" s="14"/>
      <c r="D385" s="14"/>
    </row>
    <row r="386" spans="1:4" ht="12.75">
      <c r="A386" s="128"/>
      <c r="B386" s="14"/>
      <c r="C386" s="14"/>
      <c r="D386" s="14"/>
    </row>
    <row r="387" spans="1:4" ht="12.75">
      <c r="A387" s="128"/>
      <c r="B387" s="14"/>
      <c r="C387" s="14"/>
      <c r="D387" s="14"/>
    </row>
    <row r="388" spans="1:4" ht="12.75">
      <c r="A388" s="128"/>
      <c r="B388" s="14"/>
      <c r="C388" s="14"/>
      <c r="D388" s="14"/>
    </row>
    <row r="389" spans="1:4" ht="12.75">
      <c r="A389" s="128"/>
      <c r="B389" s="14"/>
      <c r="C389" s="14"/>
      <c r="D389" s="14"/>
    </row>
    <row r="390" spans="1:4" ht="12.75">
      <c r="A390" s="128"/>
      <c r="B390" s="14"/>
      <c r="C390" s="14"/>
      <c r="D390" s="14"/>
    </row>
    <row r="391" spans="1:4" ht="12.75">
      <c r="A391" s="128"/>
      <c r="B391" s="14"/>
      <c r="C391" s="14"/>
      <c r="D391" s="14"/>
    </row>
    <row r="392" spans="1:4" ht="12.75">
      <c r="A392" s="128"/>
      <c r="B392" s="14"/>
      <c r="C392" s="14"/>
      <c r="D392" s="14"/>
    </row>
    <row r="393" spans="1:4" ht="12.75">
      <c r="A393" s="128"/>
      <c r="B393" s="14"/>
      <c r="C393" s="14"/>
      <c r="D393" s="14"/>
    </row>
    <row r="394" spans="1:4" ht="12.75">
      <c r="A394" s="128"/>
      <c r="B394" s="14"/>
      <c r="C394" s="14"/>
      <c r="D394" s="14"/>
    </row>
    <row r="395" spans="1:4" ht="12.75">
      <c r="A395" s="128"/>
      <c r="B395" s="14"/>
      <c r="C395" s="14"/>
      <c r="D395" s="14"/>
    </row>
    <row r="396" spans="1:4" ht="12.75">
      <c r="A396" s="128"/>
      <c r="B396" s="14"/>
      <c r="C396" s="14"/>
      <c r="D396" s="14"/>
    </row>
    <row r="397" spans="1:4" ht="12.75">
      <c r="A397" s="128"/>
      <c r="B397" s="14"/>
      <c r="C397" s="14"/>
      <c r="D397" s="14"/>
    </row>
    <row r="398" spans="1:4" ht="12.75">
      <c r="A398" s="128"/>
      <c r="B398" s="14"/>
      <c r="C398" s="14"/>
      <c r="D398" s="14"/>
    </row>
    <row r="399" spans="1:4" ht="12.75">
      <c r="A399" s="128"/>
      <c r="B399" s="14"/>
      <c r="C399" s="14"/>
      <c r="D399" s="14"/>
    </row>
    <row r="400" spans="1:4" ht="12.75">
      <c r="A400" s="128"/>
      <c r="B400" s="14"/>
      <c r="C400" s="14"/>
      <c r="D400" s="14"/>
    </row>
    <row r="401" spans="1:4" ht="12.75">
      <c r="A401" s="128"/>
      <c r="B401" s="14"/>
      <c r="C401" s="14"/>
      <c r="D401" s="14"/>
    </row>
    <row r="402" spans="1:4" ht="12.75">
      <c r="A402" s="128"/>
      <c r="B402" s="14"/>
      <c r="C402" s="14"/>
      <c r="D402" s="14"/>
    </row>
  </sheetData>
  <sheetProtection selectLockedCells="1" selectUnlockedCells="1"/>
  <mergeCells count="5">
    <mergeCell ref="A8:G8"/>
    <mergeCell ref="A9:B9"/>
    <mergeCell ref="A10:C10"/>
    <mergeCell ref="F10:G10"/>
    <mergeCell ref="A11:C11"/>
  </mergeCells>
  <printOptions/>
  <pageMargins left="0.4479166666666667" right="0.07847222222222222" top="0.19652777777777777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0"/>
  <dimension ref="A1:A1"/>
  <sheetViews>
    <sheetView zoomScale="150" zoomScaleNormal="150" workbookViewId="0" topLeftCell="A312">
      <selection activeCell="G22" sqref="G2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1"/>
  <dimension ref="A1:A1"/>
  <sheetViews>
    <sheetView zoomScale="150" zoomScaleNormal="150" workbookViewId="0" topLeftCell="A89">
      <selection activeCell="E108" sqref="E10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2"/>
  <dimension ref="A1:A1"/>
  <sheetViews>
    <sheetView zoomScale="150" zoomScaleNormal="150" workbookViewId="0" topLeftCell="A1">
      <selection activeCell="K32" sqref="K3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Białek</cp:lastModifiedBy>
  <cp:lastPrinted>2012-11-08T13:19:28Z</cp:lastPrinted>
  <dcterms:created xsi:type="dcterms:W3CDTF">2011-03-31T06:54:40Z</dcterms:created>
  <dcterms:modified xsi:type="dcterms:W3CDTF">2012-11-12T09:38:30Z</dcterms:modified>
  <cp:category/>
  <cp:version/>
  <cp:contentType/>
  <cp:contentStatus/>
  <cp:revision>104</cp:revision>
</cp:coreProperties>
</file>