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yta.bialek\Desktop\finanse\2020\sjo zmiany\pazdziernik\"/>
    </mc:Choice>
  </mc:AlternateContent>
  <xr:revisionPtr revIDLastSave="0" documentId="8_{A66DDF65-64AE-4F9E-AC42-3D753DA53C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9_11_2019" sheetId="1" r:id="rId1"/>
    <sheet name="Sheet2" sheetId="2" r:id="rId2"/>
    <sheet name="Sheet3" sheetId="3" r:id="rId3"/>
  </sheets>
  <definedNames>
    <definedName name="_xlnm.Print_Area" localSheetId="0">'09_11_2019'!$A$1:$L$86</definedName>
  </definedNames>
  <calcPr calcId="181029"/>
</workbook>
</file>

<file path=xl/calcChain.xml><?xml version="1.0" encoding="utf-8"?>
<calcChain xmlns="http://schemas.openxmlformats.org/spreadsheetml/2006/main">
  <c r="H70" i="1" l="1"/>
  <c r="G18" i="1"/>
  <c r="H53" i="1"/>
  <c r="H55" i="1"/>
  <c r="F75" i="1"/>
  <c r="I75" i="1"/>
  <c r="F69" i="1"/>
  <c r="H69" i="1"/>
  <c r="I69" i="1"/>
  <c r="G69" i="1"/>
  <c r="H62" i="1"/>
  <c r="H54" i="1"/>
  <c r="H19" i="1"/>
  <c r="H60" i="1"/>
  <c r="G17" i="1" l="1"/>
  <c r="H46" i="1"/>
  <c r="I43" i="1"/>
  <c r="F43" i="1"/>
  <c r="K63" i="1" l="1"/>
  <c r="H63" i="1"/>
  <c r="I63" i="1"/>
  <c r="F63" i="1"/>
  <c r="G62" i="1"/>
  <c r="G63" i="1" s="1"/>
  <c r="H34" i="1"/>
  <c r="H64" i="1"/>
  <c r="H31" i="1"/>
  <c r="H32" i="1"/>
  <c r="H59" i="1"/>
  <c r="G42" i="1"/>
  <c r="G41" i="1"/>
  <c r="H12" i="1"/>
  <c r="H13" i="1"/>
  <c r="H44" i="1"/>
  <c r="K43" i="1"/>
  <c r="K50" i="1"/>
  <c r="H50" i="1"/>
  <c r="I50" i="1"/>
  <c r="F50" i="1"/>
  <c r="G49" i="1"/>
  <c r="G50" i="1" s="1"/>
  <c r="G29" i="1"/>
  <c r="I26" i="1"/>
  <c r="I16" i="1"/>
  <c r="I18" i="1" s="1"/>
  <c r="H14" i="1"/>
  <c r="H18" i="1" l="1"/>
  <c r="H40" i="1"/>
  <c r="H35" i="1"/>
  <c r="H39" i="1" l="1"/>
  <c r="G39" i="1" s="1"/>
  <c r="G40" i="1"/>
  <c r="I30" i="1"/>
  <c r="J30" i="1"/>
  <c r="G28" i="1"/>
  <c r="F30" i="1"/>
  <c r="K30" i="1"/>
  <c r="H25" i="1"/>
  <c r="I46" i="1" l="1"/>
  <c r="H23" i="1"/>
  <c r="G27" i="1"/>
  <c r="G38" i="1" l="1"/>
  <c r="H36" i="1"/>
  <c r="H43" i="1" s="1"/>
  <c r="G26" i="1" l="1"/>
  <c r="G25" i="1" l="1"/>
  <c r="K18" i="1" l="1"/>
  <c r="G16" i="1"/>
  <c r="G37" i="1" l="1"/>
  <c r="G36" i="1"/>
  <c r="H48" i="1" l="1"/>
  <c r="I48" i="1"/>
  <c r="G47" i="1"/>
  <c r="K46" i="1"/>
  <c r="K48" i="1" s="1"/>
  <c r="G46" i="1" l="1"/>
  <c r="K74" i="1"/>
  <c r="K75" i="1" s="1"/>
  <c r="I74" i="1"/>
  <c r="H74" i="1"/>
  <c r="H75" i="1" s="1"/>
  <c r="F74" i="1"/>
  <c r="G73" i="1"/>
  <c r="G72" i="1"/>
  <c r="G71" i="1"/>
  <c r="G70" i="1"/>
  <c r="J66" i="1"/>
  <c r="K65" i="1"/>
  <c r="I65" i="1"/>
  <c r="H65" i="1"/>
  <c r="F65" i="1"/>
  <c r="G64" i="1"/>
  <c r="G65" i="1" s="1"/>
  <c r="K61" i="1"/>
  <c r="I61" i="1"/>
  <c r="H61" i="1"/>
  <c r="F61" i="1"/>
  <c r="G60" i="1"/>
  <c r="G59" i="1"/>
  <c r="K58" i="1"/>
  <c r="I58" i="1"/>
  <c r="H58" i="1"/>
  <c r="F58" i="1"/>
  <c r="G57" i="1"/>
  <c r="G58" i="1" s="1"/>
  <c r="K56" i="1"/>
  <c r="I56" i="1"/>
  <c r="H56" i="1"/>
  <c r="F56" i="1"/>
  <c r="G55" i="1"/>
  <c r="G54" i="1"/>
  <c r="G53" i="1"/>
  <c r="K52" i="1"/>
  <c r="K66" i="1" s="1"/>
  <c r="I52" i="1"/>
  <c r="H52" i="1"/>
  <c r="F52" i="1"/>
  <c r="G51" i="1"/>
  <c r="G52" i="1" s="1"/>
  <c r="K45" i="1"/>
  <c r="I45" i="1"/>
  <c r="H45" i="1"/>
  <c r="F45" i="1"/>
  <c r="G44" i="1"/>
  <c r="G45" i="1" s="1"/>
  <c r="G35" i="1"/>
  <c r="G34" i="1"/>
  <c r="G33" i="1"/>
  <c r="G32" i="1"/>
  <c r="G31" i="1"/>
  <c r="H30" i="1"/>
  <c r="G23" i="1"/>
  <c r="G22" i="1"/>
  <c r="G21" i="1"/>
  <c r="G20" i="1"/>
  <c r="G19" i="1"/>
  <c r="G15" i="1"/>
  <c r="G14" i="1"/>
  <c r="F14" i="1" s="1"/>
  <c r="G13" i="1"/>
  <c r="G12" i="1"/>
  <c r="G74" i="1" l="1"/>
  <c r="G75" i="1" s="1"/>
  <c r="G43" i="1"/>
  <c r="G61" i="1"/>
  <c r="F12" i="1"/>
  <c r="F18" i="1" s="1"/>
  <c r="F66" i="1" s="1"/>
  <c r="F76" i="1" s="1"/>
  <c r="F46" i="1"/>
  <c r="F48" i="1" s="1"/>
  <c r="G48" i="1"/>
  <c r="K76" i="1"/>
  <c r="G56" i="1"/>
  <c r="G24" i="1"/>
  <c r="G30" i="1" s="1"/>
  <c r="I66" i="1"/>
  <c r="I76" i="1" s="1"/>
  <c r="H66" i="1"/>
  <c r="H76" i="1" s="1"/>
  <c r="G66" i="1" l="1"/>
  <c r="G76" i="1" s="1"/>
</calcChain>
</file>

<file path=xl/sharedStrings.xml><?xml version="1.0" encoding="utf-8"?>
<sst xmlns="http://schemas.openxmlformats.org/spreadsheetml/2006/main" count="225" uniqueCount="149">
  <si>
    <t>Zadania inwestycyjne (roczne i wieloletnie) przewidziane do realizacji w 2020 roku</t>
  </si>
  <si>
    <t>Lp.</t>
  </si>
  <si>
    <t>Dział</t>
  </si>
  <si>
    <t>Rozdz.</t>
  </si>
  <si>
    <t>§</t>
  </si>
  <si>
    <t>Nazwa zadania inwestycyjnego</t>
  </si>
  <si>
    <t>Planowne wydatki inwestycyjne wieloletnie przewidziane do realizacji w 2020 roku ujęte w WPF</t>
  </si>
  <si>
    <t>Planowane wydatki w 2020 roku</t>
  </si>
  <si>
    <t>Jednostka org. realizująca zadanie</t>
  </si>
  <si>
    <t>Rok budżetowy 2020</t>
  </si>
  <si>
    <t>z tego źródła finansowania</t>
  </si>
  <si>
    <t>dochody własne jst / kredyty, obligacje</t>
  </si>
  <si>
    <t>środki pochodzące z innych źródeł</t>
  </si>
  <si>
    <t>Źródło fin. *</t>
  </si>
  <si>
    <t>środki wymienione w art. 5 ust. 1 pkt 2 i 3 u.of.p.</t>
  </si>
  <si>
    <t>1</t>
  </si>
  <si>
    <t>Zadania inwestycyjne roczne i wieloletnie przewidziane do realizacji w 2020 roku i kolejnych latach</t>
  </si>
  <si>
    <t>Budowa i przebudowa drogi gminnej we wsi Kośmidry</t>
  </si>
  <si>
    <t>FDS</t>
  </si>
  <si>
    <t>UM</t>
  </si>
  <si>
    <t>2</t>
  </si>
  <si>
    <t>Przebudowa ul. Marii Konopnickiej w Gołdapi</t>
  </si>
  <si>
    <t>3</t>
  </si>
  <si>
    <t>Przebudowa drogi gminnej Somaniny - Łobody - Grygieliszki</t>
  </si>
  <si>
    <t>4</t>
  </si>
  <si>
    <t>Dokumentacja techniczna ul. Polna w Gołdapi</t>
  </si>
  <si>
    <t>Razem rozdział 60016</t>
  </si>
  <si>
    <t>x</t>
  </si>
  <si>
    <t>X</t>
  </si>
  <si>
    <t>5</t>
  </si>
  <si>
    <t>Parking przy budynku nr 11 oraz chodnik od szkoły do boiska (FS Galwiecie)</t>
  </si>
  <si>
    <t>6</t>
  </si>
  <si>
    <t>Droga dojazdowa między ul. Matejki i Partyzantów</t>
  </si>
  <si>
    <t>Droga dojazdowa od ul. Wojska Polskiego (przy budynku nr 12)</t>
  </si>
  <si>
    <t>8</t>
  </si>
  <si>
    <t>Łącznik pieszo - rowerowy między ul. Konstytucji 3 Maja a ul. Wojska Polskiego (przy obwodnicy)</t>
  </si>
  <si>
    <t>9</t>
  </si>
  <si>
    <t>Dokumentacja techniczna przebudowy drogi przez Bronisze od drogi gminnej do drogi powiatowej</t>
  </si>
  <si>
    <t>10</t>
  </si>
  <si>
    <t>Przebudowa mostu w Marcinowie w ciągu drogi gminnej - dz. Nr 89</t>
  </si>
  <si>
    <t>Razem rozdział 60017</t>
  </si>
  <si>
    <t>11</t>
  </si>
  <si>
    <t>6057  6059</t>
  </si>
  <si>
    <t>Budowa Zakładu Przyrodoleczniczego wraz z rozbudową Promenady Zdrojowej w Uzdrowisku Gołdap</t>
  </si>
  <si>
    <t>RPO</t>
  </si>
  <si>
    <t>12</t>
  </si>
  <si>
    <t>Wiata rekreacyjna w Broniszach (FS Botkuny)</t>
  </si>
  <si>
    <t>13</t>
  </si>
  <si>
    <t>Wiata rekreacyjna w Dunajku (FS Dunajek)</t>
  </si>
  <si>
    <t>14</t>
  </si>
  <si>
    <t>Wiata rekreacyjna w Górnym (FS Górne)</t>
  </si>
  <si>
    <t>15</t>
  </si>
  <si>
    <t>Wiata rekreacyjna we Wrotkowie (FS Kozaki)</t>
  </si>
  <si>
    <t>16</t>
  </si>
  <si>
    <t>Utwardzenie podwórka na zapleczu Placu Zwycięstwa w Gołdapi</t>
  </si>
  <si>
    <t>Razem rozdział 70005</t>
  </si>
  <si>
    <t>17</t>
  </si>
  <si>
    <t>Napis przestrzenny</t>
  </si>
  <si>
    <t>Razem rozdział 75075</t>
  </si>
  <si>
    <t>18</t>
  </si>
  <si>
    <t>6057 6059</t>
  </si>
  <si>
    <t>Zwiększenie efektywności energetycznej w budynkach szkół podstawowych Nr 1 i Nr 2 w Gołdapi</t>
  </si>
  <si>
    <t>Razem rozdział 80101</t>
  </si>
  <si>
    <t>19</t>
  </si>
  <si>
    <t>Modernizacja kanalizacji deszczowej w Gołdapi</t>
  </si>
  <si>
    <t>Razem rozdział 90001</t>
  </si>
  <si>
    <t>20</t>
  </si>
  <si>
    <t>Dokumentacja techniczna oświetlenia dróg w gminie</t>
  </si>
  <si>
    <t>21</t>
  </si>
  <si>
    <t>22</t>
  </si>
  <si>
    <t>Razem rozdział 90015</t>
  </si>
  <si>
    <t>23</t>
  </si>
  <si>
    <t>Ochrona ptaków wodno - błotnych</t>
  </si>
  <si>
    <t>Razem rozdział 90095</t>
  </si>
  <si>
    <t>24</t>
  </si>
  <si>
    <t>Projekt budowlany świetlicy wiejskiej w Juchnajciach (FS Juchnajcie)</t>
  </si>
  <si>
    <t>25</t>
  </si>
  <si>
    <t>Projekt budowlany świetlicy wiejskiej w Niedrzwicy (FS Niedrzwica)</t>
  </si>
  <si>
    <t>Razem rozdział 92109</t>
  </si>
  <si>
    <t>26</t>
  </si>
  <si>
    <t>Zakup piłkochwytów na boisko w Wilkasach (FS Zatyki)</t>
  </si>
  <si>
    <t>Razem rozdział 92695</t>
  </si>
  <si>
    <t>ZADANIA INWESTYCYJNE RAZEM</t>
  </si>
  <si>
    <t>Wydatki na zakupy inwestycyjne przewidziane w 2020 roku</t>
  </si>
  <si>
    <t>2.</t>
  </si>
  <si>
    <t>Powiększenie gminnego zasobu mieszkań komunalnych w ramach polityki mieszkaniowej Gminy Gołdap</t>
  </si>
  <si>
    <t>FD</t>
  </si>
  <si>
    <t>3.</t>
  </si>
  <si>
    <t>Wykup gruntu pod budowę ul. Oleckiej</t>
  </si>
  <si>
    <t>4.</t>
  </si>
  <si>
    <t>Wykup gruntów pod budowę ul. Bocznej</t>
  </si>
  <si>
    <t>5.</t>
  </si>
  <si>
    <t>Zakup działek 222/34, 222/42, 222/44, 222/46, 222/50, 223/9 obręb 0001 Bałupiany</t>
  </si>
  <si>
    <t>ZAKUPY INWESTYCYJNE RAZEM</t>
  </si>
  <si>
    <t>INWESTYCJE I ZAKUPY INWESTYCYJNE RAZEM</t>
  </si>
  <si>
    <t xml:space="preserve">  *  Źródła:</t>
  </si>
  <si>
    <t>RPO – Regionalny Program Operacyjny</t>
  </si>
  <si>
    <t>OU- opłata uzdrowiskowa</t>
  </si>
  <si>
    <t>FDS - Fundusz Dróg Samorządowych</t>
  </si>
  <si>
    <t>BGK FD -Bank Gospodarstwa Krajowego – Fundusz Dopłat</t>
  </si>
  <si>
    <t>27</t>
  </si>
  <si>
    <t>Instalacja kuchni gazowej w SP Nr 3 w Gołdapi</t>
  </si>
  <si>
    <t>Przebudowa i modernizacja placów zabaw w miejscowościach Babki i Żelazki (Budżet Obywatelski w 2020 roku)</t>
  </si>
  <si>
    <t>Budowa rowerowego placu zabaw typu pumptrack (Budżet Obywatelski w 2020 roku)</t>
  </si>
  <si>
    <t>28</t>
  </si>
  <si>
    <t>Przebudowa drogi gminnej nr 137016N Wronki Wielkie - Jabłońskie</t>
  </si>
  <si>
    <t>Dostawa i montaż parkomatów - parking przy Placu Zwycięstwa</t>
  </si>
  <si>
    <t>Przebudowa drogi Wilkasy - Zatyki etap I</t>
  </si>
  <si>
    <t>29</t>
  </si>
  <si>
    <t>Gołdap, dn. 02.07.2020 r.</t>
  </si>
  <si>
    <t>Rozbudowa ciągów kinezyterapeutycznych i wzbogacenie zieleni w uzdrowisku Gołdap</t>
  </si>
  <si>
    <t>Przebudowa drogi do Kościoła Parafialnego w Górnem</t>
  </si>
  <si>
    <r>
      <rPr>
        <sz val="8"/>
        <color theme="0"/>
        <rFont val="Times New Roman"/>
        <family val="1"/>
        <charset val="238"/>
      </rPr>
      <t>Sporządziła:</t>
    </r>
    <r>
      <rPr>
        <i/>
        <sz val="8"/>
        <color theme="0"/>
        <rFont val="Times New Roman"/>
        <family val="1"/>
        <charset val="238"/>
      </rPr>
      <t xml:space="preserve"> Joanna Magdalena Łabanowska</t>
    </r>
  </si>
  <si>
    <t>Dostawa i montaż parkomatów- parking przy Placu Zwycięstwa</t>
  </si>
  <si>
    <t>System parkingowy na parkingu miejskim przy Placy Zwycięstwa</t>
  </si>
  <si>
    <t>Budowa miejsca integracji społęczności lokalnej w miejscowości Górne w Gminie Gołdap ( Mały Grant Sołecki Górne)</t>
  </si>
  <si>
    <t>Dogońmy przyszłość. Stworzenie nowej przestrzeni rekreacyjnej dla mieszkańców miejscowości popegerowskich ( Mały Grant Sołecki Babki)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</si>
  <si>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</si>
  <si>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</si>
  <si>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</si>
  <si>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</si>
  <si>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</si>
  <si>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</si>
  <si>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</si>
  <si>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</si>
  <si>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</si>
  <si>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Rady Miejskiej w Gołapi</t>
  </si>
  <si>
    <t>RFIL</t>
  </si>
  <si>
    <t>RFIL - Rządowy Fundusz Inwestycji Lokalnych</t>
  </si>
  <si>
    <t>FDS, RFIL</t>
  </si>
  <si>
    <t>RPO, RFIL</t>
  </si>
  <si>
    <t>Przebudowa drogi dojazdowej przy UL. Fryderyka Chopina 2B w Gołdapi</t>
  </si>
  <si>
    <t>Razem rozdział 85116</t>
  </si>
  <si>
    <t>RFIL I INNE</t>
  </si>
  <si>
    <t>Doposażenie instniejących placów zabaw (FS Marcinowo i FS Juchnajcie)</t>
  </si>
  <si>
    <t>Doposażenie instniejących placów zabaw (FS Marcinowo i Fs Juchnajcie)</t>
  </si>
  <si>
    <t>Siłownia zewnętrzna we Wrotkowie (FS Kozaki)</t>
  </si>
  <si>
    <t>Załącznik Nr 3</t>
  </si>
  <si>
    <t>39</t>
  </si>
  <si>
    <t>40</t>
  </si>
  <si>
    <t>42</t>
  </si>
  <si>
    <t>Budowa oświetlenia w gminie  (FS Kowalki, FS Jany,FS Niedrzwica, gminne)</t>
  </si>
  <si>
    <t>Doświetlenie Sołectw - lampy solarne (FS Główka, FS Jeziorki Wielkie, FS Nasuty, FS Rożyńsk Wielki, gminne, FS Bałupiany, FS Galwiecie)</t>
  </si>
  <si>
    <t>92604</t>
  </si>
  <si>
    <t>Razem rozdział 92604</t>
  </si>
  <si>
    <t>Zakup materiałów na budowę parkingów w Kozakach i Jabramowie ( FS Kozaki)</t>
  </si>
  <si>
    <t>1.</t>
  </si>
  <si>
    <t xml:space="preserve">Do Uchwały Nr   </t>
  </si>
  <si>
    <t>z dnia                      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</si>
</sst>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&quot;.&quot;mm&quot;.&quot;yyyy"/>
    <numFmt numFmtId="165" formatCode="&quot; &quot;#,##0.00&quot;    &quot;;&quot;-&quot;#,##0.00&quot;    &quot;;&quot; -&quot;00&quot;    &quot;;@&quot; &quot;"/>
    <numFmt numFmtId="166" formatCode="#,##0.00&quot; &quot;[$€-407];[Red]&quot;-&quot;#,##0.00&quot; &quot;[$€-407]"/>
    <numFmt numFmtId="167" formatCode="#,##0.00_ ;\-#,##0.00\ "/>
  </numFmts>
  <fonts count="17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Arial1"/>
      <charset val="238"/>
    </font>
    <font>
      <sz val="10"/>
      <color rgb="FF000000"/>
      <name val="Arial1"/>
      <charset val="238"/>
    </font>
    <font>
      <i/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name val="Arial1"/>
      <charset val="238"/>
    </font>
    <font>
      <i/>
      <sz val="8"/>
      <color theme="0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10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16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" fontId="3" fillId="0" borderId="1" xfId="0" applyNumberFormat="1" applyFont="1" applyBorder="1"/>
    <xf numFmtId="4" fontId="8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4" fontId="3" fillId="3" borderId="1" xfId="0" applyNumberFormat="1" applyFont="1" applyFill="1" applyBorder="1"/>
    <xf numFmtId="4" fontId="8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165" fontId="3" fillId="0" borderId="1" xfId="0" applyNumberFormat="1" applyFont="1" applyBorder="1"/>
    <xf numFmtId="165" fontId="8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/>
    <xf numFmtId="165" fontId="4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4" fontId="6" fillId="0" borderId="0" xfId="0" applyNumberFormat="1" applyFont="1"/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164" fontId="3" fillId="0" borderId="1" xfId="0" quotePrefix="1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15" fillId="0" borderId="0" xfId="0" applyNumberFormat="1" applyFont="1"/>
    <xf numFmtId="0" fontId="15" fillId="0" borderId="0" xfId="0" applyFont="1"/>
    <xf numFmtId="49" fontId="3" fillId="0" borderId="1" xfId="0" applyNumberFormat="1" applyFont="1" applyBorder="1"/>
    <xf numFmtId="49" fontId="3" fillId="0" borderId="1" xfId="0" quotePrefix="1" applyNumberFormat="1" applyFont="1" applyBorder="1"/>
    <xf numFmtId="49" fontId="3" fillId="0" borderId="0" xfId="0" quotePrefix="1" applyNumberFormat="1" applyFont="1"/>
    <xf numFmtId="0" fontId="0" fillId="0" borderId="0" xfId="0"/>
    <xf numFmtId="164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167" fontId="8" fillId="4" borderId="1" xfId="0" applyNumberFormat="1" applyFont="1" applyFill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12" fillId="0" borderId="0" xfId="0" applyFont="1" applyFill="1" applyAlignment="1">
      <alignment vertical="center"/>
    </xf>
    <xf numFmtId="0" fontId="4" fillId="0" borderId="1" xfId="0" applyFont="1" applyFill="1" applyBorder="1"/>
    <xf numFmtId="0" fontId="4" fillId="2" borderId="1" xfId="0" applyFont="1" applyFill="1" applyBorder="1"/>
    <xf numFmtId="0" fontId="0" fillId="0" borderId="0" xfId="0"/>
    <xf numFmtId="0" fontId="14" fillId="0" borderId="0" xfId="0" applyFont="1"/>
    <xf numFmtId="0" fontId="15" fillId="0" borderId="0" xfId="0" applyFont="1"/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7"/>
  <sheetViews>
    <sheetView tabSelected="1" topLeftCell="A58" workbookViewId="0">
      <selection activeCell="E68" sqref="E68"/>
    </sheetView>
  </sheetViews>
  <sheetFormatPr defaultRowHeight="15.75"/>
  <cols>
    <col min="1" max="1" width="4.25" style="1" customWidth="1"/>
    <col min="2" max="2" width="5.375" style="3" customWidth="1"/>
    <col min="3" max="3" width="7" style="3" customWidth="1"/>
    <col min="4" max="4" width="5.75" style="3" customWidth="1"/>
    <col min="5" max="5" width="53.625" style="4" customWidth="1"/>
    <col min="6" max="6" width="18.25" style="1" customWidth="1"/>
    <col min="7" max="7" width="16.25" style="1" customWidth="1"/>
    <col min="8" max="8" width="15.125" style="1" customWidth="1"/>
    <col min="9" max="9" width="15.75" style="1" customWidth="1"/>
    <col min="10" max="10" width="11.125" style="3" customWidth="1"/>
    <col min="11" max="11" width="15.875" style="1" customWidth="1"/>
    <col min="12" max="12" width="14.5" style="1" customWidth="1"/>
    <col min="13" max="1021" width="10.75" style="1" customWidth="1"/>
    <col min="1022" max="1023" width="10.75" customWidth="1"/>
    <col min="1024" max="1024" width="8.75" customWidth="1"/>
    <col min="1025" max="1025" width="9" customWidth="1"/>
  </cols>
  <sheetData>
    <row r="1" spans="1:1024" s="1" customFormat="1">
      <c r="E1" s="102" t="s">
        <v>137</v>
      </c>
      <c r="F1" s="102"/>
      <c r="G1" s="102"/>
      <c r="H1" s="102"/>
      <c r="I1" s="102"/>
      <c r="J1" s="102"/>
      <c r="K1" s="102"/>
      <c r="L1" s="102"/>
    </row>
    <row r="2" spans="1:1024" s="2" customFormat="1" ht="15">
      <c r="E2" s="103" t="s">
        <v>147</v>
      </c>
      <c r="F2" s="103"/>
      <c r="G2" s="103"/>
      <c r="H2" s="103"/>
      <c r="I2" s="103"/>
      <c r="J2" s="103"/>
      <c r="K2" s="103"/>
      <c r="L2" s="103"/>
    </row>
    <row r="3" spans="1:1024" s="2" customFormat="1" ht="15">
      <c r="E3" s="103" t="s">
        <v>126</v>
      </c>
      <c r="F3" s="103"/>
      <c r="G3" s="103"/>
      <c r="H3" s="103"/>
      <c r="I3" s="103"/>
      <c r="J3" s="103"/>
      <c r="K3" s="103"/>
      <c r="L3" s="103"/>
    </row>
    <row r="4" spans="1:1024" s="2" customFormat="1" ht="15">
      <c r="E4" s="103" t="s">
        <v>148</v>
      </c>
      <c r="F4" s="103"/>
      <c r="G4" s="103"/>
      <c r="H4" s="103"/>
      <c r="I4" s="103"/>
      <c r="J4" s="103"/>
      <c r="K4" s="103"/>
      <c r="L4" s="103"/>
    </row>
    <row r="5" spans="1:1024" s="1" customFormat="1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7" spans="1:1024">
      <c r="A7" s="105" t="s">
        <v>1</v>
      </c>
      <c r="B7" s="105" t="s">
        <v>2</v>
      </c>
      <c r="C7" s="105" t="s">
        <v>3</v>
      </c>
      <c r="D7" s="105" t="s">
        <v>4</v>
      </c>
      <c r="E7" s="100" t="s">
        <v>5</v>
      </c>
      <c r="F7" s="100" t="s">
        <v>6</v>
      </c>
      <c r="G7" s="100" t="s">
        <v>7</v>
      </c>
      <c r="H7" s="100"/>
      <c r="I7" s="100"/>
      <c r="J7" s="100"/>
      <c r="K7" s="100"/>
      <c r="L7" s="100" t="s">
        <v>8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</row>
    <row r="8" spans="1:1024">
      <c r="A8" s="105"/>
      <c r="B8" s="105"/>
      <c r="C8" s="105"/>
      <c r="D8" s="105"/>
      <c r="E8" s="100"/>
      <c r="F8" s="100"/>
      <c r="G8" s="100" t="s">
        <v>9</v>
      </c>
      <c r="H8" s="100" t="s">
        <v>10</v>
      </c>
      <c r="I8" s="100"/>
      <c r="J8" s="100"/>
      <c r="K8" s="100"/>
      <c r="L8" s="10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</row>
    <row r="9" spans="1:1024" ht="69.400000000000006" customHeight="1">
      <c r="A9" s="105"/>
      <c r="B9" s="105"/>
      <c r="C9" s="105"/>
      <c r="D9" s="105"/>
      <c r="E9" s="100"/>
      <c r="F9" s="100"/>
      <c r="G9" s="100"/>
      <c r="H9" s="5" t="s">
        <v>11</v>
      </c>
      <c r="I9" s="5" t="s">
        <v>12</v>
      </c>
      <c r="J9" s="7" t="s">
        <v>13</v>
      </c>
      <c r="K9" s="5" t="s">
        <v>14</v>
      </c>
      <c r="L9" s="100"/>
      <c r="M9" s="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</row>
    <row r="10" spans="1:1024" s="11" customFormat="1" ht="11.45" customHeight="1">
      <c r="A10" s="9" t="s">
        <v>15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</row>
    <row r="11" spans="1:1024" ht="21.95" customHeight="1">
      <c r="A11" s="99" t="s">
        <v>16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3"/>
      <c r="AMI11" s="13"/>
      <c r="AMJ11" s="13"/>
    </row>
    <row r="12" spans="1:1024">
      <c r="A12" s="14" t="s">
        <v>15</v>
      </c>
      <c r="B12" s="15">
        <v>600</v>
      </c>
      <c r="C12" s="16">
        <v>60016</v>
      </c>
      <c r="D12" s="15">
        <v>6050</v>
      </c>
      <c r="E12" s="17" t="s">
        <v>17</v>
      </c>
      <c r="F12" s="18">
        <f>G12</f>
        <v>2601282.65</v>
      </c>
      <c r="G12" s="18">
        <f t="shared" ref="G12:G16" si="0">H12+I12+K12</f>
        <v>2601282.65</v>
      </c>
      <c r="H12" s="18">
        <f>1270010+136048.66-14786</f>
        <v>1391272.66</v>
      </c>
      <c r="I12" s="18">
        <v>1210009.99</v>
      </c>
      <c r="J12" s="19" t="s">
        <v>18</v>
      </c>
      <c r="K12" s="18">
        <v>0</v>
      </c>
      <c r="L12" s="20" t="s">
        <v>19</v>
      </c>
    </row>
    <row r="13" spans="1:1024">
      <c r="A13" s="14" t="s">
        <v>20</v>
      </c>
      <c r="B13" s="15">
        <v>600</v>
      </c>
      <c r="C13" s="16">
        <v>60016</v>
      </c>
      <c r="D13" s="15">
        <v>6050</v>
      </c>
      <c r="E13" s="17" t="s">
        <v>21</v>
      </c>
      <c r="F13" s="18">
        <v>2477094.36</v>
      </c>
      <c r="G13" s="18">
        <f t="shared" si="0"/>
        <v>2434797.3600000003</v>
      </c>
      <c r="H13" s="18">
        <f>1268547.36-42297</f>
        <v>1226250.3600000001</v>
      </c>
      <c r="I13" s="18">
        <v>1208547</v>
      </c>
      <c r="J13" s="19" t="s">
        <v>18</v>
      </c>
      <c r="K13" s="18">
        <v>0</v>
      </c>
      <c r="L13" s="20" t="s">
        <v>19</v>
      </c>
    </row>
    <row r="14" spans="1:1024">
      <c r="A14" s="14" t="s">
        <v>22</v>
      </c>
      <c r="B14" s="16">
        <v>600</v>
      </c>
      <c r="C14" s="16">
        <v>60016</v>
      </c>
      <c r="D14" s="16">
        <v>6050</v>
      </c>
      <c r="E14" s="17" t="s">
        <v>23</v>
      </c>
      <c r="F14" s="18">
        <f>G14</f>
        <v>1412670</v>
      </c>
      <c r="G14" s="18">
        <f t="shared" si="0"/>
        <v>1412670</v>
      </c>
      <c r="H14" s="18">
        <f>150000+1262670-821598.54</f>
        <v>591071.46</v>
      </c>
      <c r="I14" s="18">
        <v>821598.54</v>
      </c>
      <c r="J14" s="19" t="s">
        <v>127</v>
      </c>
      <c r="K14" s="18">
        <v>0</v>
      </c>
      <c r="L14" s="20" t="s">
        <v>19</v>
      </c>
    </row>
    <row r="15" spans="1:1024">
      <c r="A15" s="14" t="s">
        <v>24</v>
      </c>
      <c r="B15" s="15">
        <v>600</v>
      </c>
      <c r="C15" s="15">
        <v>60016</v>
      </c>
      <c r="D15" s="15">
        <v>6050</v>
      </c>
      <c r="E15" s="17" t="s">
        <v>25</v>
      </c>
      <c r="F15" s="18">
        <v>0</v>
      </c>
      <c r="G15" s="18">
        <f t="shared" si="0"/>
        <v>30000</v>
      </c>
      <c r="H15" s="18">
        <v>30000</v>
      </c>
      <c r="I15" s="18">
        <v>0</v>
      </c>
      <c r="J15" s="19"/>
      <c r="K15" s="18">
        <v>0</v>
      </c>
      <c r="L15" s="20" t="s">
        <v>19</v>
      </c>
    </row>
    <row r="16" spans="1:1024" s="69" customFormat="1">
      <c r="A16" s="68" t="s">
        <v>29</v>
      </c>
      <c r="B16" s="15">
        <v>600</v>
      </c>
      <c r="C16" s="16">
        <v>60016</v>
      </c>
      <c r="D16" s="15">
        <v>6050</v>
      </c>
      <c r="E16" s="17" t="s">
        <v>105</v>
      </c>
      <c r="F16" s="18">
        <v>1676396.12</v>
      </c>
      <c r="G16" s="18">
        <f t="shared" si="0"/>
        <v>1676396.12</v>
      </c>
      <c r="H16" s="18">
        <v>0</v>
      </c>
      <c r="I16" s="18">
        <f>902198.06+774198.06</f>
        <v>1676396.12</v>
      </c>
      <c r="J16" s="19" t="s">
        <v>129</v>
      </c>
      <c r="K16" s="18">
        <v>0</v>
      </c>
      <c r="L16" s="20" t="s">
        <v>19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4" s="80" customFormat="1">
      <c r="A17" s="68" t="s">
        <v>31</v>
      </c>
      <c r="B17" s="15">
        <v>600</v>
      </c>
      <c r="C17" s="16">
        <v>60016</v>
      </c>
      <c r="D17" s="15">
        <v>6050</v>
      </c>
      <c r="E17" s="17" t="s">
        <v>113</v>
      </c>
      <c r="F17" s="18"/>
      <c r="G17" s="18">
        <f>H17+I17+K17</f>
        <v>23000</v>
      </c>
      <c r="H17" s="18">
        <v>23000</v>
      </c>
      <c r="I17" s="18"/>
      <c r="J17" s="19"/>
      <c r="K17" s="18"/>
      <c r="L17" s="2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</row>
    <row r="18" spans="1:1024">
      <c r="A18" s="91" t="s">
        <v>26</v>
      </c>
      <c r="B18" s="91"/>
      <c r="C18" s="91"/>
      <c r="D18" s="91"/>
      <c r="E18" s="91"/>
      <c r="F18" s="21">
        <f>SUM(F12:F17)</f>
        <v>8167443.1299999999</v>
      </c>
      <c r="G18" s="21">
        <f>SUM(G12:G17)</f>
        <v>8178146.1299999999</v>
      </c>
      <c r="H18" s="21">
        <f t="shared" ref="H18:I18" si="1">SUM(H12:H17)</f>
        <v>3261594.48</v>
      </c>
      <c r="I18" s="21">
        <f t="shared" si="1"/>
        <v>4916551.6500000004</v>
      </c>
      <c r="J18" s="22" t="s">
        <v>27</v>
      </c>
      <c r="K18" s="21">
        <f>SUM(K14:K16)</f>
        <v>0</v>
      </c>
      <c r="L18" s="22" t="s">
        <v>28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4"/>
      <c r="AMI18" s="24"/>
      <c r="AMJ18" s="24"/>
    </row>
    <row r="19" spans="1:1024" ht="30">
      <c r="A19" s="77">
        <v>7</v>
      </c>
      <c r="B19" s="15">
        <v>600</v>
      </c>
      <c r="C19" s="15">
        <v>60017</v>
      </c>
      <c r="D19" s="15">
        <v>6050</v>
      </c>
      <c r="E19" s="17" t="s">
        <v>30</v>
      </c>
      <c r="F19" s="18">
        <v>0</v>
      </c>
      <c r="G19" s="18">
        <f t="shared" ref="G19:G24" si="2">H19+I19+K19</f>
        <v>23684.489999999998</v>
      </c>
      <c r="H19" s="18">
        <f>30724-7039.51</f>
        <v>23684.489999999998</v>
      </c>
      <c r="I19" s="18">
        <v>0</v>
      </c>
      <c r="J19" s="19"/>
      <c r="K19" s="18">
        <v>0</v>
      </c>
      <c r="L19" s="20" t="s">
        <v>19</v>
      </c>
    </row>
    <row r="20" spans="1:1024">
      <c r="A20" s="77" t="s">
        <v>34</v>
      </c>
      <c r="B20" s="15">
        <v>600</v>
      </c>
      <c r="C20" s="15">
        <v>60017</v>
      </c>
      <c r="D20" s="15">
        <v>6050</v>
      </c>
      <c r="E20" s="17" t="s">
        <v>32</v>
      </c>
      <c r="F20" s="18">
        <v>0</v>
      </c>
      <c r="G20" s="18">
        <f t="shared" si="2"/>
        <v>42000</v>
      </c>
      <c r="H20" s="18">
        <v>0</v>
      </c>
      <c r="I20" s="18">
        <v>42000</v>
      </c>
      <c r="J20" s="19" t="s">
        <v>127</v>
      </c>
      <c r="K20" s="18">
        <v>0</v>
      </c>
      <c r="L20" s="20" t="s">
        <v>19</v>
      </c>
    </row>
    <row r="21" spans="1:1024">
      <c r="A21" s="77" t="s">
        <v>36</v>
      </c>
      <c r="B21" s="15">
        <v>600</v>
      </c>
      <c r="C21" s="15">
        <v>60017</v>
      </c>
      <c r="D21" s="15">
        <v>6050</v>
      </c>
      <c r="E21" s="17" t="s">
        <v>33</v>
      </c>
      <c r="F21" s="18">
        <v>0</v>
      </c>
      <c r="G21" s="18">
        <f t="shared" si="2"/>
        <v>31200</v>
      </c>
      <c r="H21" s="18">
        <v>0</v>
      </c>
      <c r="I21" s="18">
        <v>31200</v>
      </c>
      <c r="J21" s="19" t="s">
        <v>127</v>
      </c>
      <c r="K21" s="18">
        <v>0</v>
      </c>
      <c r="L21" s="20" t="s">
        <v>19</v>
      </c>
    </row>
    <row r="22" spans="1:1024" ht="30">
      <c r="A22" s="77" t="s">
        <v>38</v>
      </c>
      <c r="B22" s="15">
        <v>600</v>
      </c>
      <c r="C22" s="15">
        <v>60017</v>
      </c>
      <c r="D22" s="15">
        <v>6050</v>
      </c>
      <c r="E22" s="17" t="s">
        <v>35</v>
      </c>
      <c r="F22" s="18">
        <v>0</v>
      </c>
      <c r="G22" s="18">
        <f t="shared" si="2"/>
        <v>170000</v>
      </c>
      <c r="H22" s="18">
        <v>0</v>
      </c>
      <c r="I22" s="18">
        <v>170000</v>
      </c>
      <c r="J22" s="19" t="s">
        <v>127</v>
      </c>
      <c r="K22" s="18">
        <v>0</v>
      </c>
      <c r="L22" s="20" t="s">
        <v>19</v>
      </c>
    </row>
    <row r="23" spans="1:1024" ht="31.9" customHeight="1">
      <c r="A23" s="77" t="s">
        <v>41</v>
      </c>
      <c r="B23" s="15">
        <v>600</v>
      </c>
      <c r="C23" s="15">
        <v>60017</v>
      </c>
      <c r="D23" s="15">
        <v>6050</v>
      </c>
      <c r="E23" s="17" t="s">
        <v>37</v>
      </c>
      <c r="F23" s="18">
        <v>0</v>
      </c>
      <c r="G23" s="18">
        <f t="shared" si="2"/>
        <v>82000</v>
      </c>
      <c r="H23" s="18">
        <f>50000+32000</f>
        <v>82000</v>
      </c>
      <c r="I23" s="18">
        <v>0</v>
      </c>
      <c r="J23" s="19"/>
      <c r="K23" s="18">
        <v>0</v>
      </c>
      <c r="L23" s="20" t="s">
        <v>19</v>
      </c>
    </row>
    <row r="24" spans="1:1024">
      <c r="A24" s="77" t="s">
        <v>45</v>
      </c>
      <c r="B24" s="15">
        <v>600</v>
      </c>
      <c r="C24" s="15">
        <v>60017</v>
      </c>
      <c r="D24" s="15">
        <v>6050</v>
      </c>
      <c r="E24" s="17" t="s">
        <v>39</v>
      </c>
      <c r="F24" s="18">
        <v>0</v>
      </c>
      <c r="G24" s="18">
        <f t="shared" si="2"/>
        <v>50000</v>
      </c>
      <c r="H24" s="18">
        <v>0</v>
      </c>
      <c r="I24" s="18">
        <v>50000</v>
      </c>
      <c r="J24" s="19" t="s">
        <v>127</v>
      </c>
      <c r="K24" s="18">
        <v>0</v>
      </c>
      <c r="L24" s="20" t="s">
        <v>19</v>
      </c>
    </row>
    <row r="25" spans="1:1024" s="70" customFormat="1">
      <c r="A25" s="77" t="s">
        <v>47</v>
      </c>
      <c r="B25" s="15">
        <v>600</v>
      </c>
      <c r="C25" s="15">
        <v>60017</v>
      </c>
      <c r="D25" s="15">
        <v>6050</v>
      </c>
      <c r="E25" s="17" t="s">
        <v>106</v>
      </c>
      <c r="F25" s="18">
        <v>0</v>
      </c>
      <c r="G25" s="18">
        <f t="shared" ref="G25" si="3">H25+I25+K25</f>
        <v>0</v>
      </c>
      <c r="H25" s="18">
        <f>65000-65000</f>
        <v>0</v>
      </c>
      <c r="I25" s="18">
        <v>0</v>
      </c>
      <c r="J25" s="19"/>
      <c r="K25" s="18">
        <v>0</v>
      </c>
      <c r="L25" s="20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</row>
    <row r="26" spans="1:1024" s="71" customFormat="1">
      <c r="A26" s="77" t="s">
        <v>49</v>
      </c>
      <c r="B26" s="15">
        <v>600</v>
      </c>
      <c r="C26" s="15">
        <v>60017</v>
      </c>
      <c r="D26" s="15">
        <v>6050</v>
      </c>
      <c r="E26" s="17" t="s">
        <v>107</v>
      </c>
      <c r="F26" s="18">
        <v>0</v>
      </c>
      <c r="G26" s="18">
        <f t="shared" ref="G26" si="4">H26+I26+K26</f>
        <v>150000</v>
      </c>
      <c r="H26" s="18">
        <v>0</v>
      </c>
      <c r="I26" s="18">
        <f>60000+90000</f>
        <v>150000</v>
      </c>
      <c r="J26" s="19" t="s">
        <v>133</v>
      </c>
      <c r="K26" s="18">
        <v>0</v>
      </c>
      <c r="L26" s="20" t="s">
        <v>19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</row>
    <row r="27" spans="1:1024" s="73" customFormat="1">
      <c r="A27" s="77" t="s">
        <v>51</v>
      </c>
      <c r="B27" s="15">
        <v>600</v>
      </c>
      <c r="C27" s="15">
        <v>60017</v>
      </c>
      <c r="D27" s="15">
        <v>6050</v>
      </c>
      <c r="E27" s="17" t="s">
        <v>111</v>
      </c>
      <c r="F27" s="18">
        <v>0</v>
      </c>
      <c r="G27" s="18">
        <f t="shared" ref="G27:G28" si="5">H27+I27+K27</f>
        <v>234780.18</v>
      </c>
      <c r="H27" s="18">
        <v>0</v>
      </c>
      <c r="I27" s="18">
        <v>234780.18</v>
      </c>
      <c r="J27" s="19" t="s">
        <v>127</v>
      </c>
      <c r="K27" s="18">
        <v>0</v>
      </c>
      <c r="L27" s="20" t="s">
        <v>19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</row>
    <row r="28" spans="1:1024" s="74" customFormat="1">
      <c r="A28" s="77" t="s">
        <v>53</v>
      </c>
      <c r="B28" s="15">
        <v>600</v>
      </c>
      <c r="C28" s="15">
        <v>60017</v>
      </c>
      <c r="D28" s="15">
        <v>6050</v>
      </c>
      <c r="E28" s="17" t="s">
        <v>114</v>
      </c>
      <c r="F28" s="18"/>
      <c r="G28" s="18">
        <f t="shared" si="5"/>
        <v>170000</v>
      </c>
      <c r="H28" s="18">
        <v>170000</v>
      </c>
      <c r="I28" s="18">
        <v>0</v>
      </c>
      <c r="J28" s="19"/>
      <c r="K28" s="18"/>
      <c r="L28" s="2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</row>
    <row r="29" spans="1:1024" s="80" customFormat="1" ht="30">
      <c r="A29" s="78" t="s">
        <v>56</v>
      </c>
      <c r="B29" s="15">
        <v>600</v>
      </c>
      <c r="C29" s="16">
        <v>60017</v>
      </c>
      <c r="D29" s="15">
        <v>6050</v>
      </c>
      <c r="E29" s="17" t="s">
        <v>131</v>
      </c>
      <c r="F29" s="18">
        <v>100000</v>
      </c>
      <c r="G29" s="18">
        <f>H29+I29+K29</f>
        <v>100000</v>
      </c>
      <c r="H29" s="18">
        <v>0</v>
      </c>
      <c r="I29" s="18">
        <v>100000</v>
      </c>
      <c r="J29" s="19" t="s">
        <v>127</v>
      </c>
      <c r="K29" s="18">
        <v>0</v>
      </c>
      <c r="L29" s="20" t="s">
        <v>19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</row>
    <row r="30" spans="1:1024">
      <c r="A30" s="91" t="s">
        <v>40</v>
      </c>
      <c r="B30" s="91"/>
      <c r="C30" s="91"/>
      <c r="D30" s="91"/>
      <c r="E30" s="91"/>
      <c r="F30" s="21">
        <f>SUM(F19:F27)</f>
        <v>0</v>
      </c>
      <c r="G30" s="21">
        <f>SUM(G19:G29)</f>
        <v>1053664.67</v>
      </c>
      <c r="H30" s="21">
        <f>SUM(H19:H28)</f>
        <v>275684.49</v>
      </c>
      <c r="I30" s="21">
        <f>SUM(I19:I28)</f>
        <v>677980.17999999993</v>
      </c>
      <c r="J30" s="21">
        <f>SUM(J19:J28)</f>
        <v>0</v>
      </c>
      <c r="K30" s="21">
        <f>SUM(K19:K27)</f>
        <v>0</v>
      </c>
      <c r="L30" s="22" t="s">
        <v>28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4"/>
      <c r="AMI30" s="24"/>
      <c r="AMJ30" s="24"/>
    </row>
    <row r="31" spans="1:1024">
      <c r="A31" s="77" t="s">
        <v>59</v>
      </c>
      <c r="B31" s="16">
        <v>700</v>
      </c>
      <c r="C31" s="16">
        <v>70005</v>
      </c>
      <c r="D31" s="25">
        <v>6050</v>
      </c>
      <c r="E31" s="17" t="s">
        <v>46</v>
      </c>
      <c r="F31" s="18">
        <v>0</v>
      </c>
      <c r="G31" s="18">
        <f t="shared" ref="G31:G35" si="6">H31+I31+K31</f>
        <v>15400</v>
      </c>
      <c r="H31" s="18">
        <f>16000-600</f>
        <v>15400</v>
      </c>
      <c r="I31" s="18">
        <v>0</v>
      </c>
      <c r="J31" s="19"/>
      <c r="K31" s="18">
        <v>0</v>
      </c>
      <c r="L31" s="20" t="s">
        <v>19</v>
      </c>
    </row>
    <row r="32" spans="1:1024">
      <c r="A32" s="77" t="s">
        <v>63</v>
      </c>
      <c r="B32" s="16">
        <v>700</v>
      </c>
      <c r="C32" s="16">
        <v>70005</v>
      </c>
      <c r="D32" s="25">
        <v>6050</v>
      </c>
      <c r="E32" s="17" t="s">
        <v>48</v>
      </c>
      <c r="F32" s="18">
        <v>0</v>
      </c>
      <c r="G32" s="18">
        <f t="shared" si="6"/>
        <v>0</v>
      </c>
      <c r="H32" s="18">
        <f>10000-10000</f>
        <v>0</v>
      </c>
      <c r="I32" s="18">
        <v>0</v>
      </c>
      <c r="J32" s="19"/>
      <c r="K32" s="18">
        <v>0</v>
      </c>
      <c r="L32" s="20" t="s">
        <v>19</v>
      </c>
    </row>
    <row r="33" spans="1:1024">
      <c r="A33" s="77" t="s">
        <v>66</v>
      </c>
      <c r="B33" s="16">
        <v>700</v>
      </c>
      <c r="C33" s="16">
        <v>70005</v>
      </c>
      <c r="D33" s="25">
        <v>6050</v>
      </c>
      <c r="E33" s="17" t="s">
        <v>50</v>
      </c>
      <c r="F33" s="18">
        <v>0</v>
      </c>
      <c r="G33" s="18">
        <f t="shared" si="6"/>
        <v>15000</v>
      </c>
      <c r="H33" s="18">
        <v>15000</v>
      </c>
      <c r="I33" s="18">
        <v>0</v>
      </c>
      <c r="J33" s="19"/>
      <c r="K33" s="18">
        <v>0</v>
      </c>
      <c r="L33" s="20" t="s">
        <v>19</v>
      </c>
    </row>
    <row r="34" spans="1:1024">
      <c r="A34" s="77" t="s">
        <v>68</v>
      </c>
      <c r="B34" s="16">
        <v>700</v>
      </c>
      <c r="C34" s="16">
        <v>70005</v>
      </c>
      <c r="D34" s="25">
        <v>6050</v>
      </c>
      <c r="E34" s="17" t="s">
        <v>52</v>
      </c>
      <c r="F34" s="18">
        <v>0</v>
      </c>
      <c r="G34" s="18">
        <f t="shared" si="6"/>
        <v>0</v>
      </c>
      <c r="H34" s="18">
        <f>10000-10000</f>
        <v>0</v>
      </c>
      <c r="I34" s="18">
        <v>0</v>
      </c>
      <c r="J34" s="19"/>
      <c r="K34" s="18">
        <v>0</v>
      </c>
      <c r="L34" s="20" t="s">
        <v>19</v>
      </c>
    </row>
    <row r="35" spans="1:1024">
      <c r="A35" s="77" t="s">
        <v>69</v>
      </c>
      <c r="B35" s="16">
        <v>700</v>
      </c>
      <c r="C35" s="16">
        <v>70005</v>
      </c>
      <c r="D35" s="25">
        <v>6050</v>
      </c>
      <c r="E35" s="17" t="s">
        <v>54</v>
      </c>
      <c r="F35" s="18">
        <v>0</v>
      </c>
      <c r="G35" s="18">
        <f t="shared" si="6"/>
        <v>524209.42000000004</v>
      </c>
      <c r="H35" s="18">
        <f>700000-172040.58-3750</f>
        <v>524209.42000000004</v>
      </c>
      <c r="I35" s="18">
        <v>0</v>
      </c>
      <c r="J35" s="19"/>
      <c r="K35" s="18">
        <v>0</v>
      </c>
      <c r="L35" s="20" t="s">
        <v>19</v>
      </c>
    </row>
    <row r="36" spans="1:1024" s="67" customFormat="1" ht="30">
      <c r="A36" s="77" t="s">
        <v>71</v>
      </c>
      <c r="B36" s="16">
        <v>700</v>
      </c>
      <c r="C36" s="16">
        <v>70005</v>
      </c>
      <c r="D36" s="25">
        <v>6050</v>
      </c>
      <c r="E36" s="17" t="s">
        <v>102</v>
      </c>
      <c r="F36" s="18">
        <v>0</v>
      </c>
      <c r="G36" s="18">
        <f t="shared" ref="G36:G42" si="7">H36+I36+K36</f>
        <v>37761</v>
      </c>
      <c r="H36" s="18">
        <f>49500-11739</f>
        <v>37761</v>
      </c>
      <c r="I36" s="18">
        <v>0</v>
      </c>
      <c r="J36" s="19"/>
      <c r="K36" s="18">
        <v>0</v>
      </c>
      <c r="L36" s="20" t="s">
        <v>19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</row>
    <row r="37" spans="1:1024" s="67" customFormat="1" ht="30">
      <c r="A37" s="78" t="s">
        <v>74</v>
      </c>
      <c r="B37" s="16">
        <v>700</v>
      </c>
      <c r="C37" s="16">
        <v>70005</v>
      </c>
      <c r="D37" s="25">
        <v>6050</v>
      </c>
      <c r="E37" s="17" t="s">
        <v>103</v>
      </c>
      <c r="F37" s="18">
        <v>0</v>
      </c>
      <c r="G37" s="18">
        <f t="shared" si="7"/>
        <v>130000</v>
      </c>
      <c r="H37" s="18">
        <v>0</v>
      </c>
      <c r="I37" s="18">
        <v>130000</v>
      </c>
      <c r="J37" s="19" t="s">
        <v>127</v>
      </c>
      <c r="K37" s="18">
        <v>0</v>
      </c>
      <c r="L37" s="20" t="s">
        <v>19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</row>
    <row r="38" spans="1:1024" s="72" customFormat="1" ht="31.5">
      <c r="A38" s="78" t="s">
        <v>76</v>
      </c>
      <c r="B38" s="16">
        <v>700</v>
      </c>
      <c r="C38" s="16">
        <v>70005</v>
      </c>
      <c r="D38" s="25" t="s">
        <v>42</v>
      </c>
      <c r="E38" s="17" t="s">
        <v>110</v>
      </c>
      <c r="F38" s="18">
        <v>1055400</v>
      </c>
      <c r="G38" s="18">
        <f t="shared" si="7"/>
        <v>1055400</v>
      </c>
      <c r="H38" s="18">
        <v>0</v>
      </c>
      <c r="I38" s="18">
        <v>172040.58</v>
      </c>
      <c r="J38" s="19" t="s">
        <v>130</v>
      </c>
      <c r="K38" s="18">
        <v>883359.42</v>
      </c>
      <c r="L38" s="20" t="s">
        <v>19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</row>
    <row r="39" spans="1:1024" s="74" customFormat="1" ht="45">
      <c r="A39" s="78" t="s">
        <v>79</v>
      </c>
      <c r="B39" s="16">
        <v>700</v>
      </c>
      <c r="C39" s="16">
        <v>70005</v>
      </c>
      <c r="D39" s="25">
        <v>6050</v>
      </c>
      <c r="E39" s="17" t="s">
        <v>116</v>
      </c>
      <c r="F39" s="18">
        <v>0</v>
      </c>
      <c r="G39" s="18">
        <f t="shared" si="7"/>
        <v>18750</v>
      </c>
      <c r="H39" s="18">
        <f>15000+3750</f>
        <v>18750</v>
      </c>
      <c r="I39" s="18">
        <v>0</v>
      </c>
      <c r="J39" s="19"/>
      <c r="K39" s="18">
        <v>0</v>
      </c>
      <c r="L39" s="20" t="s">
        <v>19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</row>
    <row r="40" spans="1:1024" s="74" customFormat="1" ht="30">
      <c r="A40" s="78" t="s">
        <v>100</v>
      </c>
      <c r="B40" s="16">
        <v>700</v>
      </c>
      <c r="C40" s="16">
        <v>70005</v>
      </c>
      <c r="D40" s="25">
        <v>6050</v>
      </c>
      <c r="E40" s="17" t="s">
        <v>115</v>
      </c>
      <c r="F40" s="18">
        <v>0</v>
      </c>
      <c r="G40" s="18">
        <f t="shared" si="7"/>
        <v>18750</v>
      </c>
      <c r="H40" s="18">
        <f>15000+3750</f>
        <v>18750</v>
      </c>
      <c r="I40" s="18">
        <v>0</v>
      </c>
      <c r="J40" s="19"/>
      <c r="K40" s="18">
        <v>0</v>
      </c>
      <c r="L40" s="20" t="s">
        <v>19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</row>
    <row r="41" spans="1:1024" s="80" customFormat="1" ht="30">
      <c r="A41" s="78" t="s">
        <v>104</v>
      </c>
      <c r="B41" s="16">
        <v>700</v>
      </c>
      <c r="C41" s="16">
        <v>70005</v>
      </c>
      <c r="D41" s="25">
        <v>6050</v>
      </c>
      <c r="E41" s="17" t="s">
        <v>134</v>
      </c>
      <c r="F41" s="18"/>
      <c r="G41" s="18">
        <f t="shared" si="7"/>
        <v>18639</v>
      </c>
      <c r="H41" s="18">
        <v>18639</v>
      </c>
      <c r="I41" s="18"/>
      <c r="J41" s="19"/>
      <c r="K41" s="18"/>
      <c r="L41" s="2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</row>
    <row r="42" spans="1:1024" s="80" customFormat="1" ht="30">
      <c r="A42" s="78" t="s">
        <v>108</v>
      </c>
      <c r="B42" s="16">
        <v>700</v>
      </c>
      <c r="C42" s="16">
        <v>70005</v>
      </c>
      <c r="D42" s="25">
        <v>6050</v>
      </c>
      <c r="E42" s="17" t="s">
        <v>135</v>
      </c>
      <c r="F42" s="18"/>
      <c r="G42" s="18">
        <f t="shared" si="7"/>
        <v>13190</v>
      </c>
      <c r="H42" s="18">
        <v>13190</v>
      </c>
      <c r="I42" s="18"/>
      <c r="J42" s="19"/>
      <c r="K42" s="18"/>
      <c r="L42" s="2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</row>
    <row r="43" spans="1:1024">
      <c r="A43" s="91" t="s">
        <v>55</v>
      </c>
      <c r="B43" s="91"/>
      <c r="C43" s="91"/>
      <c r="D43" s="91"/>
      <c r="E43" s="91"/>
      <c r="F43" s="21">
        <f>SUM(F31:F42)</f>
        <v>1055400</v>
      </c>
      <c r="G43" s="21">
        <f>SUM(G31:G42)</f>
        <v>1847099.42</v>
      </c>
      <c r="H43" s="21">
        <f t="shared" ref="H43:I43" si="8">SUM(H31:H42)</f>
        <v>661699.42000000004</v>
      </c>
      <c r="I43" s="21">
        <f t="shared" si="8"/>
        <v>302040.57999999996</v>
      </c>
      <c r="J43" s="22" t="s">
        <v>27</v>
      </c>
      <c r="K43" s="21">
        <f>SUM(K31:K40)</f>
        <v>883359.42</v>
      </c>
      <c r="L43" s="22" t="s">
        <v>28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  <c r="ZJ43" s="23"/>
      <c r="ZK43" s="23"/>
      <c r="ZL43" s="23"/>
      <c r="ZM43" s="23"/>
      <c r="ZN43" s="23"/>
      <c r="ZO43" s="23"/>
      <c r="ZP43" s="23"/>
      <c r="ZQ43" s="23"/>
      <c r="ZR43" s="23"/>
      <c r="ZS43" s="23"/>
      <c r="ZT43" s="23"/>
      <c r="ZU43" s="23"/>
      <c r="ZV43" s="23"/>
      <c r="ZW43" s="23"/>
      <c r="ZX43" s="23"/>
      <c r="ZY43" s="23"/>
      <c r="ZZ43" s="23"/>
      <c r="AAA43" s="23"/>
      <c r="AAB43" s="23"/>
      <c r="AAC43" s="23"/>
      <c r="AAD43" s="23"/>
      <c r="AAE43" s="23"/>
      <c r="AAF43" s="23"/>
      <c r="AAG43" s="23"/>
      <c r="AAH43" s="23"/>
      <c r="AAI43" s="23"/>
      <c r="AAJ43" s="23"/>
      <c r="AAK43" s="23"/>
      <c r="AAL43" s="23"/>
      <c r="AAM43" s="23"/>
      <c r="AAN43" s="23"/>
      <c r="AAO43" s="23"/>
      <c r="AAP43" s="23"/>
      <c r="AAQ43" s="23"/>
      <c r="AAR43" s="23"/>
      <c r="AAS43" s="23"/>
      <c r="AAT43" s="23"/>
      <c r="AAU43" s="23"/>
      <c r="AAV43" s="23"/>
      <c r="AAW43" s="23"/>
      <c r="AAX43" s="23"/>
      <c r="AAY43" s="23"/>
      <c r="AAZ43" s="23"/>
      <c r="ABA43" s="23"/>
      <c r="ABB43" s="23"/>
      <c r="ABC43" s="23"/>
      <c r="ABD43" s="23"/>
      <c r="ABE43" s="23"/>
      <c r="ABF43" s="23"/>
      <c r="ABG43" s="23"/>
      <c r="ABH43" s="23"/>
      <c r="ABI43" s="23"/>
      <c r="ABJ43" s="23"/>
      <c r="ABK43" s="23"/>
      <c r="ABL43" s="23"/>
      <c r="ABM43" s="23"/>
      <c r="ABN43" s="23"/>
      <c r="ABO43" s="23"/>
      <c r="ABP43" s="23"/>
      <c r="ABQ43" s="23"/>
      <c r="ABR43" s="23"/>
      <c r="ABS43" s="23"/>
      <c r="ABT43" s="23"/>
      <c r="ABU43" s="23"/>
      <c r="ABV43" s="23"/>
      <c r="ABW43" s="23"/>
      <c r="ABX43" s="23"/>
      <c r="ABY43" s="23"/>
      <c r="ABZ43" s="23"/>
      <c r="ACA43" s="23"/>
      <c r="ACB43" s="23"/>
      <c r="ACC43" s="23"/>
      <c r="ACD43" s="23"/>
      <c r="ACE43" s="23"/>
      <c r="ACF43" s="23"/>
      <c r="ACG43" s="23"/>
      <c r="ACH43" s="23"/>
      <c r="ACI43" s="23"/>
      <c r="ACJ43" s="23"/>
      <c r="ACK43" s="23"/>
      <c r="ACL43" s="23"/>
      <c r="ACM43" s="23"/>
      <c r="ACN43" s="23"/>
      <c r="ACO43" s="23"/>
      <c r="ACP43" s="23"/>
      <c r="ACQ43" s="23"/>
      <c r="ACR43" s="23"/>
      <c r="ACS43" s="23"/>
      <c r="ACT43" s="23"/>
      <c r="ACU43" s="23"/>
      <c r="ACV43" s="23"/>
      <c r="ACW43" s="23"/>
      <c r="ACX43" s="23"/>
      <c r="ACY43" s="23"/>
      <c r="ACZ43" s="23"/>
      <c r="ADA43" s="23"/>
      <c r="ADB43" s="23"/>
      <c r="ADC43" s="23"/>
      <c r="ADD43" s="23"/>
      <c r="ADE43" s="23"/>
      <c r="ADF43" s="23"/>
      <c r="ADG43" s="23"/>
      <c r="ADH43" s="23"/>
      <c r="ADI43" s="23"/>
      <c r="ADJ43" s="23"/>
      <c r="ADK43" s="23"/>
      <c r="ADL43" s="23"/>
      <c r="ADM43" s="23"/>
      <c r="ADN43" s="23"/>
      <c r="ADO43" s="23"/>
      <c r="ADP43" s="23"/>
      <c r="ADQ43" s="23"/>
      <c r="ADR43" s="23"/>
      <c r="ADS43" s="23"/>
      <c r="ADT43" s="23"/>
      <c r="ADU43" s="23"/>
      <c r="ADV43" s="23"/>
      <c r="ADW43" s="23"/>
      <c r="ADX43" s="23"/>
      <c r="ADY43" s="23"/>
      <c r="ADZ43" s="23"/>
      <c r="AEA43" s="23"/>
      <c r="AEB43" s="23"/>
      <c r="AEC43" s="23"/>
      <c r="AED43" s="23"/>
      <c r="AEE43" s="23"/>
      <c r="AEF43" s="23"/>
      <c r="AEG43" s="23"/>
      <c r="AEH43" s="23"/>
      <c r="AEI43" s="23"/>
      <c r="AEJ43" s="23"/>
      <c r="AEK43" s="23"/>
      <c r="AEL43" s="23"/>
      <c r="AEM43" s="23"/>
      <c r="AEN43" s="23"/>
      <c r="AEO43" s="23"/>
      <c r="AEP43" s="23"/>
      <c r="AEQ43" s="23"/>
      <c r="AER43" s="23"/>
      <c r="AES43" s="23"/>
      <c r="AET43" s="23"/>
      <c r="AEU43" s="23"/>
      <c r="AEV43" s="23"/>
      <c r="AEW43" s="23"/>
      <c r="AEX43" s="23"/>
      <c r="AEY43" s="23"/>
      <c r="AEZ43" s="23"/>
      <c r="AFA43" s="23"/>
      <c r="AFB43" s="23"/>
      <c r="AFC43" s="23"/>
      <c r="AFD43" s="23"/>
      <c r="AFE43" s="23"/>
      <c r="AFF43" s="23"/>
      <c r="AFG43" s="23"/>
      <c r="AFH43" s="23"/>
      <c r="AFI43" s="23"/>
      <c r="AFJ43" s="23"/>
      <c r="AFK43" s="23"/>
      <c r="AFL43" s="23"/>
      <c r="AFM43" s="23"/>
      <c r="AFN43" s="23"/>
      <c r="AFO43" s="23"/>
      <c r="AFP43" s="23"/>
      <c r="AFQ43" s="23"/>
      <c r="AFR43" s="23"/>
      <c r="AFS43" s="23"/>
      <c r="AFT43" s="23"/>
      <c r="AFU43" s="23"/>
      <c r="AFV43" s="23"/>
      <c r="AFW43" s="23"/>
      <c r="AFX43" s="23"/>
      <c r="AFY43" s="23"/>
      <c r="AFZ43" s="23"/>
      <c r="AGA43" s="23"/>
      <c r="AGB43" s="23"/>
      <c r="AGC43" s="23"/>
      <c r="AGD43" s="23"/>
      <c r="AGE43" s="23"/>
      <c r="AGF43" s="23"/>
      <c r="AGG43" s="23"/>
      <c r="AGH43" s="23"/>
      <c r="AGI43" s="23"/>
      <c r="AGJ43" s="23"/>
      <c r="AGK43" s="23"/>
      <c r="AGL43" s="23"/>
      <c r="AGM43" s="23"/>
      <c r="AGN43" s="23"/>
      <c r="AGO43" s="23"/>
      <c r="AGP43" s="23"/>
      <c r="AGQ43" s="23"/>
      <c r="AGR43" s="23"/>
      <c r="AGS43" s="23"/>
      <c r="AGT43" s="23"/>
      <c r="AGU43" s="23"/>
      <c r="AGV43" s="23"/>
      <c r="AGW43" s="23"/>
      <c r="AGX43" s="23"/>
      <c r="AGY43" s="23"/>
      <c r="AGZ43" s="23"/>
      <c r="AHA43" s="23"/>
      <c r="AHB43" s="23"/>
      <c r="AHC43" s="23"/>
      <c r="AHD43" s="23"/>
      <c r="AHE43" s="23"/>
      <c r="AHF43" s="23"/>
      <c r="AHG43" s="23"/>
      <c r="AHH43" s="23"/>
      <c r="AHI43" s="23"/>
      <c r="AHJ43" s="23"/>
      <c r="AHK43" s="23"/>
      <c r="AHL43" s="23"/>
      <c r="AHM43" s="23"/>
      <c r="AHN43" s="23"/>
      <c r="AHO43" s="23"/>
      <c r="AHP43" s="23"/>
      <c r="AHQ43" s="23"/>
      <c r="AHR43" s="23"/>
      <c r="AHS43" s="23"/>
      <c r="AHT43" s="23"/>
      <c r="AHU43" s="23"/>
      <c r="AHV43" s="23"/>
      <c r="AHW43" s="23"/>
      <c r="AHX43" s="23"/>
      <c r="AHY43" s="23"/>
      <c r="AHZ43" s="23"/>
      <c r="AIA43" s="23"/>
      <c r="AIB43" s="23"/>
      <c r="AIC43" s="23"/>
      <c r="AID43" s="23"/>
      <c r="AIE43" s="23"/>
      <c r="AIF43" s="23"/>
      <c r="AIG43" s="23"/>
      <c r="AIH43" s="23"/>
      <c r="AII43" s="23"/>
      <c r="AIJ43" s="23"/>
      <c r="AIK43" s="23"/>
      <c r="AIL43" s="23"/>
      <c r="AIM43" s="23"/>
      <c r="AIN43" s="23"/>
      <c r="AIO43" s="23"/>
      <c r="AIP43" s="23"/>
      <c r="AIQ43" s="23"/>
      <c r="AIR43" s="23"/>
      <c r="AIS43" s="23"/>
      <c r="AIT43" s="23"/>
      <c r="AIU43" s="23"/>
      <c r="AIV43" s="23"/>
      <c r="AIW43" s="23"/>
      <c r="AIX43" s="23"/>
      <c r="AIY43" s="23"/>
      <c r="AIZ43" s="23"/>
      <c r="AJA43" s="23"/>
      <c r="AJB43" s="23"/>
      <c r="AJC43" s="23"/>
      <c r="AJD43" s="23"/>
      <c r="AJE43" s="23"/>
      <c r="AJF43" s="23"/>
      <c r="AJG43" s="23"/>
      <c r="AJH43" s="23"/>
      <c r="AJI43" s="23"/>
      <c r="AJJ43" s="23"/>
      <c r="AJK43" s="23"/>
      <c r="AJL43" s="23"/>
      <c r="AJM43" s="23"/>
      <c r="AJN43" s="23"/>
      <c r="AJO43" s="23"/>
      <c r="AJP43" s="23"/>
      <c r="AJQ43" s="23"/>
      <c r="AJR43" s="23"/>
      <c r="AJS43" s="23"/>
      <c r="AJT43" s="23"/>
      <c r="AJU43" s="23"/>
      <c r="AJV43" s="23"/>
      <c r="AJW43" s="23"/>
      <c r="AJX43" s="23"/>
      <c r="AJY43" s="23"/>
      <c r="AJZ43" s="23"/>
      <c r="AKA43" s="23"/>
      <c r="AKB43" s="23"/>
      <c r="AKC43" s="23"/>
      <c r="AKD43" s="23"/>
      <c r="AKE43" s="23"/>
      <c r="AKF43" s="23"/>
      <c r="AKG43" s="23"/>
      <c r="AKH43" s="23"/>
      <c r="AKI43" s="23"/>
      <c r="AKJ43" s="23"/>
      <c r="AKK43" s="23"/>
      <c r="AKL43" s="23"/>
      <c r="AKM43" s="23"/>
      <c r="AKN43" s="23"/>
      <c r="AKO43" s="23"/>
      <c r="AKP43" s="23"/>
      <c r="AKQ43" s="23"/>
      <c r="AKR43" s="23"/>
      <c r="AKS43" s="23"/>
      <c r="AKT43" s="23"/>
      <c r="AKU43" s="23"/>
      <c r="AKV43" s="23"/>
      <c r="AKW43" s="23"/>
      <c r="AKX43" s="23"/>
      <c r="AKY43" s="23"/>
      <c r="AKZ43" s="23"/>
      <c r="ALA43" s="23"/>
      <c r="ALB43" s="23"/>
      <c r="ALC43" s="23"/>
      <c r="ALD43" s="23"/>
      <c r="ALE43" s="23"/>
      <c r="ALF43" s="23"/>
      <c r="ALG43" s="23"/>
      <c r="ALH43" s="23"/>
      <c r="ALI43" s="23"/>
      <c r="ALJ43" s="23"/>
      <c r="ALK43" s="23"/>
      <c r="ALL43" s="23"/>
      <c r="ALM43" s="23"/>
      <c r="ALN43" s="23"/>
      <c r="ALO43" s="23"/>
      <c r="ALP43" s="23"/>
      <c r="ALQ43" s="23"/>
      <c r="ALR43" s="23"/>
      <c r="ALS43" s="23"/>
      <c r="ALT43" s="23"/>
      <c r="ALU43" s="23"/>
      <c r="ALV43" s="23"/>
      <c r="ALW43" s="23"/>
      <c r="ALX43" s="23"/>
      <c r="ALY43" s="23"/>
      <c r="ALZ43" s="23"/>
      <c r="AMA43" s="23"/>
      <c r="AMB43" s="23"/>
      <c r="AMC43" s="23"/>
      <c r="AMD43" s="23"/>
      <c r="AME43" s="23"/>
      <c r="AMF43" s="23"/>
      <c r="AMG43" s="23"/>
      <c r="AMH43" s="24"/>
      <c r="AMI43" s="24"/>
      <c r="AMJ43" s="24"/>
    </row>
    <row r="44" spans="1:1024">
      <c r="A44" s="78" t="s">
        <v>117</v>
      </c>
      <c r="B44" s="16">
        <v>750</v>
      </c>
      <c r="C44" s="16">
        <v>75075</v>
      </c>
      <c r="D44" s="16">
        <v>6060</v>
      </c>
      <c r="E44" s="26" t="s">
        <v>57</v>
      </c>
      <c r="F44" s="18">
        <v>0</v>
      </c>
      <c r="G44" s="18">
        <f>H44+I44+K44</f>
        <v>30000</v>
      </c>
      <c r="H44" s="27">
        <f>150000-120000</f>
        <v>30000</v>
      </c>
      <c r="I44" s="27"/>
      <c r="J44" s="27"/>
      <c r="K44" s="27"/>
      <c r="L44" s="28" t="s">
        <v>19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  <c r="TS44" s="23"/>
      <c r="TT44" s="23"/>
      <c r="TU44" s="23"/>
      <c r="TV44" s="23"/>
      <c r="TW44" s="23"/>
      <c r="TX44" s="23"/>
      <c r="TY44" s="23"/>
      <c r="TZ44" s="23"/>
      <c r="UA44" s="23"/>
      <c r="UB44" s="23"/>
      <c r="UC44" s="23"/>
      <c r="UD44" s="23"/>
      <c r="UE44" s="23"/>
      <c r="UF44" s="23"/>
      <c r="UG44" s="23"/>
      <c r="UH44" s="23"/>
      <c r="UI44" s="23"/>
      <c r="UJ44" s="23"/>
      <c r="UK44" s="23"/>
      <c r="UL44" s="23"/>
      <c r="UM44" s="23"/>
      <c r="UN44" s="23"/>
      <c r="UO44" s="23"/>
      <c r="UP44" s="23"/>
      <c r="UQ44" s="23"/>
      <c r="UR44" s="23"/>
      <c r="US44" s="23"/>
      <c r="UT44" s="23"/>
      <c r="UU44" s="23"/>
      <c r="UV44" s="23"/>
      <c r="UW44" s="23"/>
      <c r="UX44" s="23"/>
      <c r="UY44" s="23"/>
      <c r="UZ44" s="23"/>
      <c r="VA44" s="23"/>
      <c r="VB44" s="23"/>
      <c r="VC44" s="23"/>
      <c r="VD44" s="23"/>
      <c r="VE44" s="23"/>
      <c r="VF44" s="23"/>
      <c r="VG44" s="23"/>
      <c r="VH44" s="23"/>
      <c r="VI44" s="23"/>
      <c r="VJ44" s="23"/>
      <c r="VK44" s="23"/>
      <c r="VL44" s="23"/>
      <c r="VM44" s="23"/>
      <c r="VN44" s="23"/>
      <c r="VO44" s="23"/>
      <c r="VP44" s="23"/>
      <c r="VQ44" s="23"/>
      <c r="VR44" s="23"/>
      <c r="VS44" s="23"/>
      <c r="VT44" s="23"/>
      <c r="VU44" s="23"/>
      <c r="VV44" s="23"/>
      <c r="VW44" s="23"/>
      <c r="VX44" s="23"/>
      <c r="VY44" s="23"/>
      <c r="VZ44" s="23"/>
      <c r="WA44" s="23"/>
      <c r="WB44" s="23"/>
      <c r="WC44" s="23"/>
      <c r="WD44" s="23"/>
      <c r="WE44" s="23"/>
      <c r="WF44" s="23"/>
      <c r="WG44" s="23"/>
      <c r="WH44" s="23"/>
      <c r="WI44" s="23"/>
      <c r="WJ44" s="23"/>
      <c r="WK44" s="23"/>
      <c r="WL44" s="23"/>
      <c r="WM44" s="23"/>
      <c r="WN44" s="23"/>
      <c r="WO44" s="23"/>
      <c r="WP44" s="23"/>
      <c r="WQ44" s="23"/>
      <c r="WR44" s="23"/>
      <c r="WS44" s="23"/>
      <c r="WT44" s="23"/>
      <c r="WU44" s="23"/>
      <c r="WV44" s="23"/>
      <c r="WW44" s="23"/>
      <c r="WX44" s="23"/>
      <c r="WY44" s="23"/>
      <c r="WZ44" s="23"/>
      <c r="XA44" s="23"/>
      <c r="XB44" s="23"/>
      <c r="XC44" s="23"/>
      <c r="XD44" s="23"/>
      <c r="XE44" s="23"/>
      <c r="XF44" s="23"/>
      <c r="XG44" s="23"/>
      <c r="XH44" s="23"/>
      <c r="XI44" s="23"/>
      <c r="XJ44" s="23"/>
      <c r="XK44" s="23"/>
      <c r="XL44" s="23"/>
      <c r="XM44" s="23"/>
      <c r="XN44" s="23"/>
      <c r="XO44" s="23"/>
      <c r="XP44" s="23"/>
      <c r="XQ44" s="23"/>
      <c r="XR44" s="23"/>
      <c r="XS44" s="23"/>
      <c r="XT44" s="23"/>
      <c r="XU44" s="23"/>
      <c r="XV44" s="23"/>
      <c r="XW44" s="23"/>
      <c r="XX44" s="23"/>
      <c r="XY44" s="23"/>
      <c r="XZ44" s="23"/>
      <c r="YA44" s="23"/>
      <c r="YB44" s="23"/>
      <c r="YC44" s="23"/>
      <c r="YD44" s="23"/>
      <c r="YE44" s="23"/>
      <c r="YF44" s="23"/>
      <c r="YG44" s="23"/>
      <c r="YH44" s="23"/>
      <c r="YI44" s="23"/>
      <c r="YJ44" s="23"/>
      <c r="YK44" s="23"/>
      <c r="YL44" s="23"/>
      <c r="YM44" s="23"/>
      <c r="YN44" s="23"/>
      <c r="YO44" s="23"/>
      <c r="YP44" s="23"/>
      <c r="YQ44" s="23"/>
      <c r="YR44" s="23"/>
      <c r="YS44" s="23"/>
      <c r="YT44" s="23"/>
      <c r="YU44" s="23"/>
      <c r="YV44" s="23"/>
      <c r="YW44" s="23"/>
      <c r="YX44" s="23"/>
      <c r="YY44" s="23"/>
      <c r="YZ44" s="23"/>
      <c r="ZA44" s="23"/>
      <c r="ZB44" s="23"/>
      <c r="ZC44" s="23"/>
      <c r="ZD44" s="23"/>
      <c r="ZE44" s="23"/>
      <c r="ZF44" s="23"/>
      <c r="ZG44" s="23"/>
      <c r="ZH44" s="23"/>
      <c r="ZI44" s="23"/>
      <c r="ZJ44" s="23"/>
      <c r="ZK44" s="23"/>
      <c r="ZL44" s="23"/>
      <c r="ZM44" s="23"/>
      <c r="ZN44" s="23"/>
      <c r="ZO44" s="23"/>
      <c r="ZP44" s="23"/>
      <c r="ZQ44" s="23"/>
      <c r="ZR44" s="23"/>
      <c r="ZS44" s="23"/>
      <c r="ZT44" s="23"/>
      <c r="ZU44" s="23"/>
      <c r="ZV44" s="23"/>
      <c r="ZW44" s="23"/>
      <c r="ZX44" s="23"/>
      <c r="ZY44" s="23"/>
      <c r="ZZ44" s="23"/>
      <c r="AAA44" s="23"/>
      <c r="AAB44" s="23"/>
      <c r="AAC44" s="23"/>
      <c r="AAD44" s="23"/>
      <c r="AAE44" s="23"/>
      <c r="AAF44" s="23"/>
      <c r="AAG44" s="23"/>
      <c r="AAH44" s="23"/>
      <c r="AAI44" s="23"/>
      <c r="AAJ44" s="23"/>
      <c r="AAK44" s="23"/>
      <c r="AAL44" s="23"/>
      <c r="AAM44" s="23"/>
      <c r="AAN44" s="23"/>
      <c r="AAO44" s="23"/>
      <c r="AAP44" s="23"/>
      <c r="AAQ44" s="23"/>
      <c r="AAR44" s="23"/>
      <c r="AAS44" s="23"/>
      <c r="AAT44" s="23"/>
      <c r="AAU44" s="23"/>
      <c r="AAV44" s="23"/>
      <c r="AAW44" s="23"/>
      <c r="AAX44" s="23"/>
      <c r="AAY44" s="23"/>
      <c r="AAZ44" s="23"/>
      <c r="ABA44" s="23"/>
      <c r="ABB44" s="23"/>
      <c r="ABC44" s="23"/>
      <c r="ABD44" s="23"/>
      <c r="ABE44" s="23"/>
      <c r="ABF44" s="23"/>
      <c r="ABG44" s="23"/>
      <c r="ABH44" s="23"/>
      <c r="ABI44" s="23"/>
      <c r="ABJ44" s="23"/>
      <c r="ABK44" s="23"/>
      <c r="ABL44" s="23"/>
      <c r="ABM44" s="23"/>
      <c r="ABN44" s="23"/>
      <c r="ABO44" s="23"/>
      <c r="ABP44" s="23"/>
      <c r="ABQ44" s="23"/>
      <c r="ABR44" s="23"/>
      <c r="ABS44" s="23"/>
      <c r="ABT44" s="23"/>
      <c r="ABU44" s="23"/>
      <c r="ABV44" s="23"/>
      <c r="ABW44" s="23"/>
      <c r="ABX44" s="23"/>
      <c r="ABY44" s="23"/>
      <c r="ABZ44" s="23"/>
      <c r="ACA44" s="23"/>
      <c r="ACB44" s="23"/>
      <c r="ACC44" s="23"/>
      <c r="ACD44" s="23"/>
      <c r="ACE44" s="23"/>
      <c r="ACF44" s="23"/>
      <c r="ACG44" s="23"/>
      <c r="ACH44" s="23"/>
      <c r="ACI44" s="23"/>
      <c r="ACJ44" s="23"/>
      <c r="ACK44" s="23"/>
      <c r="ACL44" s="23"/>
      <c r="ACM44" s="23"/>
      <c r="ACN44" s="23"/>
      <c r="ACO44" s="23"/>
      <c r="ACP44" s="23"/>
      <c r="ACQ44" s="23"/>
      <c r="ACR44" s="23"/>
      <c r="ACS44" s="23"/>
      <c r="ACT44" s="23"/>
      <c r="ACU44" s="23"/>
      <c r="ACV44" s="23"/>
      <c r="ACW44" s="23"/>
      <c r="ACX44" s="23"/>
      <c r="ACY44" s="23"/>
      <c r="ACZ44" s="23"/>
      <c r="ADA44" s="23"/>
      <c r="ADB44" s="23"/>
      <c r="ADC44" s="23"/>
      <c r="ADD44" s="23"/>
      <c r="ADE44" s="23"/>
      <c r="ADF44" s="23"/>
      <c r="ADG44" s="23"/>
      <c r="ADH44" s="23"/>
      <c r="ADI44" s="23"/>
      <c r="ADJ44" s="23"/>
      <c r="ADK44" s="23"/>
      <c r="ADL44" s="23"/>
      <c r="ADM44" s="23"/>
      <c r="ADN44" s="23"/>
      <c r="ADO44" s="23"/>
      <c r="ADP44" s="23"/>
      <c r="ADQ44" s="23"/>
      <c r="ADR44" s="23"/>
      <c r="ADS44" s="23"/>
      <c r="ADT44" s="23"/>
      <c r="ADU44" s="23"/>
      <c r="ADV44" s="23"/>
      <c r="ADW44" s="23"/>
      <c r="ADX44" s="23"/>
      <c r="ADY44" s="23"/>
      <c r="ADZ44" s="23"/>
      <c r="AEA44" s="23"/>
      <c r="AEB44" s="23"/>
      <c r="AEC44" s="23"/>
      <c r="AED44" s="23"/>
      <c r="AEE44" s="23"/>
      <c r="AEF44" s="23"/>
      <c r="AEG44" s="23"/>
      <c r="AEH44" s="23"/>
      <c r="AEI44" s="23"/>
      <c r="AEJ44" s="23"/>
      <c r="AEK44" s="23"/>
      <c r="AEL44" s="23"/>
      <c r="AEM44" s="23"/>
      <c r="AEN44" s="23"/>
      <c r="AEO44" s="23"/>
      <c r="AEP44" s="23"/>
      <c r="AEQ44" s="23"/>
      <c r="AER44" s="23"/>
      <c r="AES44" s="23"/>
      <c r="AET44" s="23"/>
      <c r="AEU44" s="23"/>
      <c r="AEV44" s="23"/>
      <c r="AEW44" s="23"/>
      <c r="AEX44" s="23"/>
      <c r="AEY44" s="23"/>
      <c r="AEZ44" s="23"/>
      <c r="AFA44" s="23"/>
      <c r="AFB44" s="23"/>
      <c r="AFC44" s="23"/>
      <c r="AFD44" s="23"/>
      <c r="AFE44" s="23"/>
      <c r="AFF44" s="23"/>
      <c r="AFG44" s="23"/>
      <c r="AFH44" s="23"/>
      <c r="AFI44" s="23"/>
      <c r="AFJ44" s="23"/>
      <c r="AFK44" s="23"/>
      <c r="AFL44" s="23"/>
      <c r="AFM44" s="23"/>
      <c r="AFN44" s="23"/>
      <c r="AFO44" s="23"/>
      <c r="AFP44" s="23"/>
      <c r="AFQ44" s="23"/>
      <c r="AFR44" s="23"/>
      <c r="AFS44" s="23"/>
      <c r="AFT44" s="23"/>
      <c r="AFU44" s="23"/>
      <c r="AFV44" s="23"/>
      <c r="AFW44" s="23"/>
      <c r="AFX44" s="23"/>
      <c r="AFY44" s="23"/>
      <c r="AFZ44" s="23"/>
      <c r="AGA44" s="23"/>
      <c r="AGB44" s="23"/>
      <c r="AGC44" s="23"/>
      <c r="AGD44" s="23"/>
      <c r="AGE44" s="23"/>
      <c r="AGF44" s="23"/>
      <c r="AGG44" s="23"/>
      <c r="AGH44" s="23"/>
      <c r="AGI44" s="23"/>
      <c r="AGJ44" s="23"/>
      <c r="AGK44" s="23"/>
      <c r="AGL44" s="23"/>
      <c r="AGM44" s="23"/>
      <c r="AGN44" s="23"/>
      <c r="AGO44" s="23"/>
      <c r="AGP44" s="23"/>
      <c r="AGQ44" s="23"/>
      <c r="AGR44" s="23"/>
      <c r="AGS44" s="23"/>
      <c r="AGT44" s="23"/>
      <c r="AGU44" s="23"/>
      <c r="AGV44" s="23"/>
      <c r="AGW44" s="23"/>
      <c r="AGX44" s="23"/>
      <c r="AGY44" s="23"/>
      <c r="AGZ44" s="23"/>
      <c r="AHA44" s="23"/>
      <c r="AHB44" s="23"/>
      <c r="AHC44" s="23"/>
      <c r="AHD44" s="23"/>
      <c r="AHE44" s="23"/>
      <c r="AHF44" s="23"/>
      <c r="AHG44" s="23"/>
      <c r="AHH44" s="23"/>
      <c r="AHI44" s="23"/>
      <c r="AHJ44" s="23"/>
      <c r="AHK44" s="23"/>
      <c r="AHL44" s="23"/>
      <c r="AHM44" s="23"/>
      <c r="AHN44" s="23"/>
      <c r="AHO44" s="23"/>
      <c r="AHP44" s="23"/>
      <c r="AHQ44" s="23"/>
      <c r="AHR44" s="23"/>
      <c r="AHS44" s="23"/>
      <c r="AHT44" s="23"/>
      <c r="AHU44" s="23"/>
      <c r="AHV44" s="23"/>
      <c r="AHW44" s="23"/>
      <c r="AHX44" s="23"/>
      <c r="AHY44" s="23"/>
      <c r="AHZ44" s="23"/>
      <c r="AIA44" s="23"/>
      <c r="AIB44" s="23"/>
      <c r="AIC44" s="23"/>
      <c r="AID44" s="23"/>
      <c r="AIE44" s="23"/>
      <c r="AIF44" s="23"/>
      <c r="AIG44" s="23"/>
      <c r="AIH44" s="23"/>
      <c r="AII44" s="23"/>
      <c r="AIJ44" s="23"/>
      <c r="AIK44" s="23"/>
      <c r="AIL44" s="23"/>
      <c r="AIM44" s="23"/>
      <c r="AIN44" s="23"/>
      <c r="AIO44" s="23"/>
      <c r="AIP44" s="23"/>
      <c r="AIQ44" s="23"/>
      <c r="AIR44" s="23"/>
      <c r="AIS44" s="23"/>
      <c r="AIT44" s="23"/>
      <c r="AIU44" s="23"/>
      <c r="AIV44" s="23"/>
      <c r="AIW44" s="23"/>
      <c r="AIX44" s="23"/>
      <c r="AIY44" s="23"/>
      <c r="AIZ44" s="23"/>
      <c r="AJA44" s="23"/>
      <c r="AJB44" s="23"/>
      <c r="AJC44" s="23"/>
      <c r="AJD44" s="23"/>
      <c r="AJE44" s="23"/>
      <c r="AJF44" s="23"/>
      <c r="AJG44" s="23"/>
      <c r="AJH44" s="23"/>
      <c r="AJI44" s="23"/>
      <c r="AJJ44" s="23"/>
      <c r="AJK44" s="23"/>
      <c r="AJL44" s="23"/>
      <c r="AJM44" s="23"/>
      <c r="AJN44" s="23"/>
      <c r="AJO44" s="23"/>
      <c r="AJP44" s="23"/>
      <c r="AJQ44" s="23"/>
      <c r="AJR44" s="23"/>
      <c r="AJS44" s="23"/>
      <c r="AJT44" s="23"/>
      <c r="AJU44" s="23"/>
      <c r="AJV44" s="23"/>
      <c r="AJW44" s="23"/>
      <c r="AJX44" s="23"/>
      <c r="AJY44" s="23"/>
      <c r="AJZ44" s="23"/>
      <c r="AKA44" s="23"/>
      <c r="AKB44" s="23"/>
      <c r="AKC44" s="23"/>
      <c r="AKD44" s="23"/>
      <c r="AKE44" s="23"/>
      <c r="AKF44" s="23"/>
      <c r="AKG44" s="23"/>
      <c r="AKH44" s="23"/>
      <c r="AKI44" s="23"/>
      <c r="AKJ44" s="23"/>
      <c r="AKK44" s="23"/>
      <c r="AKL44" s="23"/>
      <c r="AKM44" s="23"/>
      <c r="AKN44" s="23"/>
      <c r="AKO44" s="23"/>
      <c r="AKP44" s="23"/>
      <c r="AKQ44" s="23"/>
      <c r="AKR44" s="23"/>
      <c r="AKS44" s="23"/>
      <c r="AKT44" s="23"/>
      <c r="AKU44" s="23"/>
      <c r="AKV44" s="23"/>
      <c r="AKW44" s="23"/>
      <c r="AKX44" s="23"/>
      <c r="AKY44" s="23"/>
      <c r="AKZ44" s="23"/>
      <c r="ALA44" s="23"/>
      <c r="ALB44" s="23"/>
      <c r="ALC44" s="23"/>
      <c r="ALD44" s="23"/>
      <c r="ALE44" s="23"/>
      <c r="ALF44" s="23"/>
      <c r="ALG44" s="23"/>
      <c r="ALH44" s="23"/>
      <c r="ALI44" s="23"/>
      <c r="ALJ44" s="23"/>
      <c r="ALK44" s="23"/>
      <c r="ALL44" s="23"/>
      <c r="ALM44" s="23"/>
      <c r="ALN44" s="23"/>
      <c r="ALO44" s="23"/>
      <c r="ALP44" s="23"/>
      <c r="ALQ44" s="23"/>
      <c r="ALR44" s="23"/>
      <c r="ALS44" s="23"/>
      <c r="ALT44" s="23"/>
      <c r="ALU44" s="23"/>
      <c r="ALV44" s="23"/>
      <c r="ALW44" s="23"/>
      <c r="ALX44" s="23"/>
      <c r="ALY44" s="23"/>
      <c r="ALZ44" s="23"/>
      <c r="AMA44" s="23"/>
      <c r="AMB44" s="23"/>
      <c r="AMC44" s="23"/>
      <c r="AMD44" s="23"/>
      <c r="AME44" s="23"/>
      <c r="AMF44" s="23"/>
      <c r="AMG44" s="23"/>
      <c r="AMH44" s="24"/>
      <c r="AMI44" s="24"/>
      <c r="AMJ44" s="24"/>
    </row>
    <row r="45" spans="1:1024">
      <c r="A45" s="91" t="s">
        <v>58</v>
      </c>
      <c r="B45" s="91"/>
      <c r="C45" s="91"/>
      <c r="D45" s="91"/>
      <c r="E45" s="91"/>
      <c r="F45" s="21">
        <f>SUM(F44)</f>
        <v>0</v>
      </c>
      <c r="G45" s="21">
        <f>SUM(G44)</f>
        <v>30000</v>
      </c>
      <c r="H45" s="21">
        <f>SUM(H44)</f>
        <v>30000</v>
      </c>
      <c r="I45" s="21">
        <f>SUM(I44)</f>
        <v>0</v>
      </c>
      <c r="J45" s="22" t="s">
        <v>27</v>
      </c>
      <c r="K45" s="21">
        <f>SUM(K44)</f>
        <v>0</v>
      </c>
      <c r="L45" s="28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  <c r="TS45" s="23"/>
      <c r="TT45" s="23"/>
      <c r="TU45" s="23"/>
      <c r="TV45" s="23"/>
      <c r="TW45" s="23"/>
      <c r="TX45" s="23"/>
      <c r="TY45" s="23"/>
      <c r="TZ45" s="23"/>
      <c r="UA45" s="23"/>
      <c r="UB45" s="23"/>
      <c r="UC45" s="23"/>
      <c r="UD45" s="23"/>
      <c r="UE45" s="23"/>
      <c r="UF45" s="23"/>
      <c r="UG45" s="23"/>
      <c r="UH45" s="23"/>
      <c r="UI45" s="23"/>
      <c r="UJ45" s="23"/>
      <c r="UK45" s="23"/>
      <c r="UL45" s="23"/>
      <c r="UM45" s="23"/>
      <c r="UN45" s="23"/>
      <c r="UO45" s="23"/>
      <c r="UP45" s="23"/>
      <c r="UQ45" s="23"/>
      <c r="UR45" s="23"/>
      <c r="US45" s="23"/>
      <c r="UT45" s="23"/>
      <c r="UU45" s="23"/>
      <c r="UV45" s="23"/>
      <c r="UW45" s="23"/>
      <c r="UX45" s="23"/>
      <c r="UY45" s="23"/>
      <c r="UZ45" s="23"/>
      <c r="VA45" s="23"/>
      <c r="VB45" s="23"/>
      <c r="VC45" s="23"/>
      <c r="VD45" s="23"/>
      <c r="VE45" s="23"/>
      <c r="VF45" s="23"/>
      <c r="VG45" s="23"/>
      <c r="VH45" s="23"/>
      <c r="VI45" s="23"/>
      <c r="VJ45" s="23"/>
      <c r="VK45" s="23"/>
      <c r="VL45" s="23"/>
      <c r="VM45" s="23"/>
      <c r="VN45" s="23"/>
      <c r="VO45" s="23"/>
      <c r="VP45" s="23"/>
      <c r="VQ45" s="23"/>
      <c r="VR45" s="23"/>
      <c r="VS45" s="23"/>
      <c r="VT45" s="23"/>
      <c r="VU45" s="23"/>
      <c r="VV45" s="23"/>
      <c r="VW45" s="23"/>
      <c r="VX45" s="23"/>
      <c r="VY45" s="23"/>
      <c r="VZ45" s="23"/>
      <c r="WA45" s="23"/>
      <c r="WB45" s="23"/>
      <c r="WC45" s="23"/>
      <c r="WD45" s="23"/>
      <c r="WE45" s="23"/>
      <c r="WF45" s="23"/>
      <c r="WG45" s="23"/>
      <c r="WH45" s="23"/>
      <c r="WI45" s="23"/>
      <c r="WJ45" s="23"/>
      <c r="WK45" s="23"/>
      <c r="WL45" s="23"/>
      <c r="WM45" s="23"/>
      <c r="WN45" s="23"/>
      <c r="WO45" s="23"/>
      <c r="WP45" s="23"/>
      <c r="WQ45" s="23"/>
      <c r="WR45" s="23"/>
      <c r="WS45" s="23"/>
      <c r="WT45" s="23"/>
      <c r="WU45" s="23"/>
      <c r="WV45" s="23"/>
      <c r="WW45" s="23"/>
      <c r="WX45" s="23"/>
      <c r="WY45" s="23"/>
      <c r="WZ45" s="23"/>
      <c r="XA45" s="23"/>
      <c r="XB45" s="23"/>
      <c r="XC45" s="23"/>
      <c r="XD45" s="23"/>
      <c r="XE45" s="23"/>
      <c r="XF45" s="23"/>
      <c r="XG45" s="23"/>
      <c r="XH45" s="23"/>
      <c r="XI45" s="23"/>
      <c r="XJ45" s="23"/>
      <c r="XK45" s="23"/>
      <c r="XL45" s="23"/>
      <c r="XM45" s="23"/>
      <c r="XN45" s="23"/>
      <c r="XO45" s="23"/>
      <c r="XP45" s="23"/>
      <c r="XQ45" s="23"/>
      <c r="XR45" s="23"/>
      <c r="XS45" s="23"/>
      <c r="XT45" s="23"/>
      <c r="XU45" s="23"/>
      <c r="XV45" s="23"/>
      <c r="XW45" s="23"/>
      <c r="XX45" s="23"/>
      <c r="XY45" s="23"/>
      <c r="XZ45" s="23"/>
      <c r="YA45" s="23"/>
      <c r="YB45" s="23"/>
      <c r="YC45" s="23"/>
      <c r="YD45" s="23"/>
      <c r="YE45" s="23"/>
      <c r="YF45" s="23"/>
      <c r="YG45" s="23"/>
      <c r="YH45" s="23"/>
      <c r="YI45" s="23"/>
      <c r="YJ45" s="23"/>
      <c r="YK45" s="23"/>
      <c r="YL45" s="23"/>
      <c r="YM45" s="23"/>
      <c r="YN45" s="23"/>
      <c r="YO45" s="23"/>
      <c r="YP45" s="23"/>
      <c r="YQ45" s="23"/>
      <c r="YR45" s="23"/>
      <c r="YS45" s="23"/>
      <c r="YT45" s="23"/>
      <c r="YU45" s="23"/>
      <c r="YV45" s="23"/>
      <c r="YW45" s="23"/>
      <c r="YX45" s="23"/>
      <c r="YY45" s="23"/>
      <c r="YZ45" s="23"/>
      <c r="ZA45" s="23"/>
      <c r="ZB45" s="23"/>
      <c r="ZC45" s="23"/>
      <c r="ZD45" s="23"/>
      <c r="ZE45" s="23"/>
      <c r="ZF45" s="23"/>
      <c r="ZG45" s="23"/>
      <c r="ZH45" s="23"/>
      <c r="ZI45" s="23"/>
      <c r="ZJ45" s="23"/>
      <c r="ZK45" s="23"/>
      <c r="ZL45" s="23"/>
      <c r="ZM45" s="23"/>
      <c r="ZN45" s="23"/>
      <c r="ZO45" s="23"/>
      <c r="ZP45" s="23"/>
      <c r="ZQ45" s="23"/>
      <c r="ZR45" s="23"/>
      <c r="ZS45" s="23"/>
      <c r="ZT45" s="23"/>
      <c r="ZU45" s="23"/>
      <c r="ZV45" s="23"/>
      <c r="ZW45" s="23"/>
      <c r="ZX45" s="23"/>
      <c r="ZY45" s="23"/>
      <c r="ZZ45" s="23"/>
      <c r="AAA45" s="23"/>
      <c r="AAB45" s="23"/>
      <c r="AAC45" s="23"/>
      <c r="AAD45" s="23"/>
      <c r="AAE45" s="23"/>
      <c r="AAF45" s="23"/>
      <c r="AAG45" s="23"/>
      <c r="AAH45" s="23"/>
      <c r="AAI45" s="23"/>
      <c r="AAJ45" s="23"/>
      <c r="AAK45" s="23"/>
      <c r="AAL45" s="23"/>
      <c r="AAM45" s="23"/>
      <c r="AAN45" s="23"/>
      <c r="AAO45" s="23"/>
      <c r="AAP45" s="23"/>
      <c r="AAQ45" s="23"/>
      <c r="AAR45" s="23"/>
      <c r="AAS45" s="23"/>
      <c r="AAT45" s="23"/>
      <c r="AAU45" s="23"/>
      <c r="AAV45" s="23"/>
      <c r="AAW45" s="23"/>
      <c r="AAX45" s="23"/>
      <c r="AAY45" s="23"/>
      <c r="AAZ45" s="23"/>
      <c r="ABA45" s="23"/>
      <c r="ABB45" s="23"/>
      <c r="ABC45" s="23"/>
      <c r="ABD45" s="23"/>
      <c r="ABE45" s="23"/>
      <c r="ABF45" s="23"/>
      <c r="ABG45" s="23"/>
      <c r="ABH45" s="23"/>
      <c r="ABI45" s="23"/>
      <c r="ABJ45" s="23"/>
      <c r="ABK45" s="23"/>
      <c r="ABL45" s="23"/>
      <c r="ABM45" s="23"/>
      <c r="ABN45" s="23"/>
      <c r="ABO45" s="23"/>
      <c r="ABP45" s="23"/>
      <c r="ABQ45" s="23"/>
      <c r="ABR45" s="23"/>
      <c r="ABS45" s="23"/>
      <c r="ABT45" s="23"/>
      <c r="ABU45" s="23"/>
      <c r="ABV45" s="23"/>
      <c r="ABW45" s="23"/>
      <c r="ABX45" s="23"/>
      <c r="ABY45" s="23"/>
      <c r="ABZ45" s="23"/>
      <c r="ACA45" s="23"/>
      <c r="ACB45" s="23"/>
      <c r="ACC45" s="23"/>
      <c r="ACD45" s="23"/>
      <c r="ACE45" s="23"/>
      <c r="ACF45" s="23"/>
      <c r="ACG45" s="23"/>
      <c r="ACH45" s="23"/>
      <c r="ACI45" s="23"/>
      <c r="ACJ45" s="23"/>
      <c r="ACK45" s="23"/>
      <c r="ACL45" s="23"/>
      <c r="ACM45" s="23"/>
      <c r="ACN45" s="23"/>
      <c r="ACO45" s="23"/>
      <c r="ACP45" s="23"/>
      <c r="ACQ45" s="23"/>
      <c r="ACR45" s="23"/>
      <c r="ACS45" s="23"/>
      <c r="ACT45" s="23"/>
      <c r="ACU45" s="23"/>
      <c r="ACV45" s="23"/>
      <c r="ACW45" s="23"/>
      <c r="ACX45" s="23"/>
      <c r="ACY45" s="23"/>
      <c r="ACZ45" s="23"/>
      <c r="ADA45" s="23"/>
      <c r="ADB45" s="23"/>
      <c r="ADC45" s="23"/>
      <c r="ADD45" s="23"/>
      <c r="ADE45" s="23"/>
      <c r="ADF45" s="23"/>
      <c r="ADG45" s="23"/>
      <c r="ADH45" s="23"/>
      <c r="ADI45" s="23"/>
      <c r="ADJ45" s="23"/>
      <c r="ADK45" s="23"/>
      <c r="ADL45" s="23"/>
      <c r="ADM45" s="23"/>
      <c r="ADN45" s="23"/>
      <c r="ADO45" s="23"/>
      <c r="ADP45" s="23"/>
      <c r="ADQ45" s="23"/>
      <c r="ADR45" s="23"/>
      <c r="ADS45" s="23"/>
      <c r="ADT45" s="23"/>
      <c r="ADU45" s="23"/>
      <c r="ADV45" s="23"/>
      <c r="ADW45" s="23"/>
      <c r="ADX45" s="23"/>
      <c r="ADY45" s="23"/>
      <c r="ADZ45" s="23"/>
      <c r="AEA45" s="23"/>
      <c r="AEB45" s="23"/>
      <c r="AEC45" s="23"/>
      <c r="AED45" s="23"/>
      <c r="AEE45" s="23"/>
      <c r="AEF45" s="23"/>
      <c r="AEG45" s="23"/>
      <c r="AEH45" s="23"/>
      <c r="AEI45" s="23"/>
      <c r="AEJ45" s="23"/>
      <c r="AEK45" s="23"/>
      <c r="AEL45" s="23"/>
      <c r="AEM45" s="23"/>
      <c r="AEN45" s="23"/>
      <c r="AEO45" s="23"/>
      <c r="AEP45" s="23"/>
      <c r="AEQ45" s="23"/>
      <c r="AER45" s="23"/>
      <c r="AES45" s="23"/>
      <c r="AET45" s="23"/>
      <c r="AEU45" s="23"/>
      <c r="AEV45" s="23"/>
      <c r="AEW45" s="23"/>
      <c r="AEX45" s="23"/>
      <c r="AEY45" s="23"/>
      <c r="AEZ45" s="23"/>
      <c r="AFA45" s="23"/>
      <c r="AFB45" s="23"/>
      <c r="AFC45" s="23"/>
      <c r="AFD45" s="23"/>
      <c r="AFE45" s="23"/>
      <c r="AFF45" s="23"/>
      <c r="AFG45" s="23"/>
      <c r="AFH45" s="23"/>
      <c r="AFI45" s="23"/>
      <c r="AFJ45" s="23"/>
      <c r="AFK45" s="23"/>
      <c r="AFL45" s="23"/>
      <c r="AFM45" s="23"/>
      <c r="AFN45" s="23"/>
      <c r="AFO45" s="23"/>
      <c r="AFP45" s="23"/>
      <c r="AFQ45" s="23"/>
      <c r="AFR45" s="23"/>
      <c r="AFS45" s="23"/>
      <c r="AFT45" s="23"/>
      <c r="AFU45" s="23"/>
      <c r="AFV45" s="23"/>
      <c r="AFW45" s="23"/>
      <c r="AFX45" s="23"/>
      <c r="AFY45" s="23"/>
      <c r="AFZ45" s="23"/>
      <c r="AGA45" s="23"/>
      <c r="AGB45" s="23"/>
      <c r="AGC45" s="23"/>
      <c r="AGD45" s="23"/>
      <c r="AGE45" s="23"/>
      <c r="AGF45" s="23"/>
      <c r="AGG45" s="23"/>
      <c r="AGH45" s="23"/>
      <c r="AGI45" s="23"/>
      <c r="AGJ45" s="23"/>
      <c r="AGK45" s="23"/>
      <c r="AGL45" s="23"/>
      <c r="AGM45" s="23"/>
      <c r="AGN45" s="23"/>
      <c r="AGO45" s="23"/>
      <c r="AGP45" s="23"/>
      <c r="AGQ45" s="23"/>
      <c r="AGR45" s="23"/>
      <c r="AGS45" s="23"/>
      <c r="AGT45" s="23"/>
      <c r="AGU45" s="23"/>
      <c r="AGV45" s="23"/>
      <c r="AGW45" s="23"/>
      <c r="AGX45" s="23"/>
      <c r="AGY45" s="23"/>
      <c r="AGZ45" s="23"/>
      <c r="AHA45" s="23"/>
      <c r="AHB45" s="23"/>
      <c r="AHC45" s="23"/>
      <c r="AHD45" s="23"/>
      <c r="AHE45" s="23"/>
      <c r="AHF45" s="23"/>
      <c r="AHG45" s="23"/>
      <c r="AHH45" s="23"/>
      <c r="AHI45" s="23"/>
      <c r="AHJ45" s="23"/>
      <c r="AHK45" s="23"/>
      <c r="AHL45" s="23"/>
      <c r="AHM45" s="23"/>
      <c r="AHN45" s="23"/>
      <c r="AHO45" s="23"/>
      <c r="AHP45" s="23"/>
      <c r="AHQ45" s="23"/>
      <c r="AHR45" s="23"/>
      <c r="AHS45" s="23"/>
      <c r="AHT45" s="23"/>
      <c r="AHU45" s="23"/>
      <c r="AHV45" s="23"/>
      <c r="AHW45" s="23"/>
      <c r="AHX45" s="23"/>
      <c r="AHY45" s="23"/>
      <c r="AHZ45" s="23"/>
      <c r="AIA45" s="23"/>
      <c r="AIB45" s="23"/>
      <c r="AIC45" s="23"/>
      <c r="AID45" s="23"/>
      <c r="AIE45" s="23"/>
      <c r="AIF45" s="23"/>
      <c r="AIG45" s="23"/>
      <c r="AIH45" s="23"/>
      <c r="AII45" s="23"/>
      <c r="AIJ45" s="23"/>
      <c r="AIK45" s="23"/>
      <c r="AIL45" s="23"/>
      <c r="AIM45" s="23"/>
      <c r="AIN45" s="23"/>
      <c r="AIO45" s="23"/>
      <c r="AIP45" s="23"/>
      <c r="AIQ45" s="23"/>
      <c r="AIR45" s="23"/>
      <c r="AIS45" s="23"/>
      <c r="AIT45" s="23"/>
      <c r="AIU45" s="23"/>
      <c r="AIV45" s="23"/>
      <c r="AIW45" s="23"/>
      <c r="AIX45" s="23"/>
      <c r="AIY45" s="23"/>
      <c r="AIZ45" s="23"/>
      <c r="AJA45" s="23"/>
      <c r="AJB45" s="23"/>
      <c r="AJC45" s="23"/>
      <c r="AJD45" s="23"/>
      <c r="AJE45" s="23"/>
      <c r="AJF45" s="23"/>
      <c r="AJG45" s="23"/>
      <c r="AJH45" s="23"/>
      <c r="AJI45" s="23"/>
      <c r="AJJ45" s="23"/>
      <c r="AJK45" s="23"/>
      <c r="AJL45" s="23"/>
      <c r="AJM45" s="23"/>
      <c r="AJN45" s="23"/>
      <c r="AJO45" s="23"/>
      <c r="AJP45" s="23"/>
      <c r="AJQ45" s="23"/>
      <c r="AJR45" s="23"/>
      <c r="AJS45" s="23"/>
      <c r="AJT45" s="23"/>
      <c r="AJU45" s="23"/>
      <c r="AJV45" s="23"/>
      <c r="AJW45" s="23"/>
      <c r="AJX45" s="23"/>
      <c r="AJY45" s="23"/>
      <c r="AJZ45" s="23"/>
      <c r="AKA45" s="23"/>
      <c r="AKB45" s="23"/>
      <c r="AKC45" s="23"/>
      <c r="AKD45" s="23"/>
      <c r="AKE45" s="23"/>
      <c r="AKF45" s="23"/>
      <c r="AKG45" s="23"/>
      <c r="AKH45" s="23"/>
      <c r="AKI45" s="23"/>
      <c r="AKJ45" s="23"/>
      <c r="AKK45" s="23"/>
      <c r="AKL45" s="23"/>
      <c r="AKM45" s="23"/>
      <c r="AKN45" s="23"/>
      <c r="AKO45" s="23"/>
      <c r="AKP45" s="23"/>
      <c r="AKQ45" s="23"/>
      <c r="AKR45" s="23"/>
      <c r="AKS45" s="23"/>
      <c r="AKT45" s="23"/>
      <c r="AKU45" s="23"/>
      <c r="AKV45" s="23"/>
      <c r="AKW45" s="23"/>
      <c r="AKX45" s="23"/>
      <c r="AKY45" s="23"/>
      <c r="AKZ45" s="23"/>
      <c r="ALA45" s="23"/>
      <c r="ALB45" s="23"/>
      <c r="ALC45" s="23"/>
      <c r="ALD45" s="23"/>
      <c r="ALE45" s="23"/>
      <c r="ALF45" s="23"/>
      <c r="ALG45" s="23"/>
      <c r="ALH45" s="23"/>
      <c r="ALI45" s="23"/>
      <c r="ALJ45" s="23"/>
      <c r="ALK45" s="23"/>
      <c r="ALL45" s="23"/>
      <c r="ALM45" s="23"/>
      <c r="ALN45" s="23"/>
      <c r="ALO45" s="23"/>
      <c r="ALP45" s="23"/>
      <c r="ALQ45" s="23"/>
      <c r="ALR45" s="23"/>
      <c r="ALS45" s="23"/>
      <c r="ALT45" s="23"/>
      <c r="ALU45" s="23"/>
      <c r="ALV45" s="23"/>
      <c r="ALW45" s="23"/>
      <c r="ALX45" s="23"/>
      <c r="ALY45" s="23"/>
      <c r="ALZ45" s="23"/>
      <c r="AMA45" s="23"/>
      <c r="AMB45" s="23"/>
      <c r="AMC45" s="23"/>
      <c r="AMD45" s="23"/>
      <c r="AME45" s="23"/>
      <c r="AMF45" s="23"/>
      <c r="AMG45" s="23"/>
      <c r="AMH45" s="24"/>
      <c r="AMI45" s="24"/>
      <c r="AMJ45" s="24"/>
    </row>
    <row r="46" spans="1:1024" ht="31.5">
      <c r="A46" s="78" t="s">
        <v>118</v>
      </c>
      <c r="B46" s="29">
        <v>801</v>
      </c>
      <c r="C46" s="29">
        <v>80101</v>
      </c>
      <c r="D46" s="30" t="s">
        <v>60</v>
      </c>
      <c r="E46" s="31" t="s">
        <v>61</v>
      </c>
      <c r="F46" s="32">
        <f>G46</f>
        <v>4597056.83</v>
      </c>
      <c r="G46" s="32">
        <f>H46+I46+K46</f>
        <v>4597056.83</v>
      </c>
      <c r="H46" s="32">
        <f>621479.45+120000</f>
        <v>741479.45</v>
      </c>
      <c r="I46" s="32">
        <f>249190.57+135390.98+9761.87</f>
        <v>394343.42000000004</v>
      </c>
      <c r="J46" s="33"/>
      <c r="K46" s="32">
        <f>2242715.11+1218518.85</f>
        <v>3461233.96</v>
      </c>
      <c r="L46" s="34" t="s">
        <v>19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6"/>
      <c r="AMI46" s="36"/>
      <c r="AMJ46" s="36"/>
    </row>
    <row r="47" spans="1:1024" s="66" customFormat="1">
      <c r="A47" s="78" t="s">
        <v>119</v>
      </c>
      <c r="B47" s="16">
        <v>801</v>
      </c>
      <c r="C47" s="16">
        <v>80148</v>
      </c>
      <c r="D47" s="16">
        <v>6050</v>
      </c>
      <c r="E47" s="17" t="s">
        <v>101</v>
      </c>
      <c r="F47" s="18">
        <v>0</v>
      </c>
      <c r="G47" s="18">
        <f>H47+I47+K47</f>
        <v>21000</v>
      </c>
      <c r="H47" s="18">
        <v>21000</v>
      </c>
      <c r="I47" s="18">
        <v>0</v>
      </c>
      <c r="J47" s="19"/>
      <c r="K47" s="18">
        <v>0</v>
      </c>
      <c r="L47" s="28" t="s">
        <v>19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</row>
    <row r="48" spans="1:1024">
      <c r="A48" s="91" t="s">
        <v>62</v>
      </c>
      <c r="B48" s="91"/>
      <c r="C48" s="91"/>
      <c r="D48" s="91"/>
      <c r="E48" s="91"/>
      <c r="F48" s="21">
        <f>SUM(F46:F47)</f>
        <v>4597056.83</v>
      </c>
      <c r="G48" s="21">
        <f t="shared" ref="G48:I48" si="9">SUM(G46:G47)</f>
        <v>4618056.83</v>
      </c>
      <c r="H48" s="21">
        <f t="shared" si="9"/>
        <v>762479.45</v>
      </c>
      <c r="I48" s="21">
        <f t="shared" si="9"/>
        <v>394343.42000000004</v>
      </c>
      <c r="J48" s="22" t="s">
        <v>27</v>
      </c>
      <c r="K48" s="21">
        <f>SUM(K46:K47)</f>
        <v>3461233.96</v>
      </c>
      <c r="L48" s="22" t="s">
        <v>28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  <c r="TS48" s="23"/>
      <c r="TT48" s="23"/>
      <c r="TU48" s="23"/>
      <c r="TV48" s="23"/>
      <c r="TW48" s="23"/>
      <c r="TX48" s="23"/>
      <c r="TY48" s="23"/>
      <c r="TZ48" s="23"/>
      <c r="UA48" s="23"/>
      <c r="UB48" s="23"/>
      <c r="UC48" s="23"/>
      <c r="UD48" s="23"/>
      <c r="UE48" s="23"/>
      <c r="UF48" s="23"/>
      <c r="UG48" s="23"/>
      <c r="UH48" s="23"/>
      <c r="UI48" s="23"/>
      <c r="UJ48" s="23"/>
      <c r="UK48" s="23"/>
      <c r="UL48" s="23"/>
      <c r="UM48" s="23"/>
      <c r="UN48" s="23"/>
      <c r="UO48" s="23"/>
      <c r="UP48" s="23"/>
      <c r="UQ48" s="23"/>
      <c r="UR48" s="23"/>
      <c r="US48" s="23"/>
      <c r="UT48" s="23"/>
      <c r="UU48" s="23"/>
      <c r="UV48" s="23"/>
      <c r="UW48" s="23"/>
      <c r="UX48" s="23"/>
      <c r="UY48" s="23"/>
      <c r="UZ48" s="23"/>
      <c r="VA48" s="23"/>
      <c r="VB48" s="23"/>
      <c r="VC48" s="23"/>
      <c r="VD48" s="23"/>
      <c r="VE48" s="23"/>
      <c r="VF48" s="23"/>
      <c r="VG48" s="23"/>
      <c r="VH48" s="23"/>
      <c r="VI48" s="23"/>
      <c r="VJ48" s="23"/>
      <c r="VK48" s="23"/>
      <c r="VL48" s="23"/>
      <c r="VM48" s="23"/>
      <c r="VN48" s="23"/>
      <c r="VO48" s="23"/>
      <c r="VP48" s="23"/>
      <c r="VQ48" s="23"/>
      <c r="VR48" s="23"/>
      <c r="VS48" s="23"/>
      <c r="VT48" s="23"/>
      <c r="VU48" s="23"/>
      <c r="VV48" s="23"/>
      <c r="VW48" s="23"/>
      <c r="VX48" s="23"/>
      <c r="VY48" s="23"/>
      <c r="VZ48" s="23"/>
      <c r="WA48" s="23"/>
      <c r="WB48" s="23"/>
      <c r="WC48" s="23"/>
      <c r="WD48" s="23"/>
      <c r="WE48" s="23"/>
      <c r="WF48" s="23"/>
      <c r="WG48" s="23"/>
      <c r="WH48" s="23"/>
      <c r="WI48" s="23"/>
      <c r="WJ48" s="23"/>
      <c r="WK48" s="23"/>
      <c r="WL48" s="23"/>
      <c r="WM48" s="23"/>
      <c r="WN48" s="23"/>
      <c r="WO48" s="23"/>
      <c r="WP48" s="23"/>
      <c r="WQ48" s="23"/>
      <c r="WR48" s="23"/>
      <c r="WS48" s="23"/>
      <c r="WT48" s="23"/>
      <c r="WU48" s="23"/>
      <c r="WV48" s="23"/>
      <c r="WW48" s="23"/>
      <c r="WX48" s="23"/>
      <c r="WY48" s="23"/>
      <c r="WZ48" s="23"/>
      <c r="XA48" s="23"/>
      <c r="XB48" s="23"/>
      <c r="XC48" s="23"/>
      <c r="XD48" s="23"/>
      <c r="XE48" s="23"/>
      <c r="XF48" s="23"/>
      <c r="XG48" s="23"/>
      <c r="XH48" s="23"/>
      <c r="XI48" s="23"/>
      <c r="XJ48" s="23"/>
      <c r="XK48" s="23"/>
      <c r="XL48" s="23"/>
      <c r="XM48" s="23"/>
      <c r="XN48" s="23"/>
      <c r="XO48" s="23"/>
      <c r="XP48" s="23"/>
      <c r="XQ48" s="23"/>
      <c r="XR48" s="23"/>
      <c r="XS48" s="23"/>
      <c r="XT48" s="23"/>
      <c r="XU48" s="23"/>
      <c r="XV48" s="23"/>
      <c r="XW48" s="23"/>
      <c r="XX48" s="23"/>
      <c r="XY48" s="23"/>
      <c r="XZ48" s="23"/>
      <c r="YA48" s="23"/>
      <c r="YB48" s="23"/>
      <c r="YC48" s="23"/>
      <c r="YD48" s="23"/>
      <c r="YE48" s="23"/>
      <c r="YF48" s="23"/>
      <c r="YG48" s="23"/>
      <c r="YH48" s="23"/>
      <c r="YI48" s="23"/>
      <c r="YJ48" s="23"/>
      <c r="YK48" s="23"/>
      <c r="YL48" s="23"/>
      <c r="YM48" s="23"/>
      <c r="YN48" s="23"/>
      <c r="YO48" s="23"/>
      <c r="YP48" s="23"/>
      <c r="YQ48" s="23"/>
      <c r="YR48" s="23"/>
      <c r="YS48" s="23"/>
      <c r="YT48" s="23"/>
      <c r="YU48" s="23"/>
      <c r="YV48" s="23"/>
      <c r="YW48" s="23"/>
      <c r="YX48" s="23"/>
      <c r="YY48" s="23"/>
      <c r="YZ48" s="23"/>
      <c r="ZA48" s="23"/>
      <c r="ZB48" s="23"/>
      <c r="ZC48" s="23"/>
      <c r="ZD48" s="23"/>
      <c r="ZE48" s="23"/>
      <c r="ZF48" s="23"/>
      <c r="ZG48" s="23"/>
      <c r="ZH48" s="23"/>
      <c r="ZI48" s="23"/>
      <c r="ZJ48" s="23"/>
      <c r="ZK48" s="23"/>
      <c r="ZL48" s="23"/>
      <c r="ZM48" s="23"/>
      <c r="ZN48" s="23"/>
      <c r="ZO48" s="23"/>
      <c r="ZP48" s="23"/>
      <c r="ZQ48" s="23"/>
      <c r="ZR48" s="23"/>
      <c r="ZS48" s="23"/>
      <c r="ZT48" s="23"/>
      <c r="ZU48" s="23"/>
      <c r="ZV48" s="23"/>
      <c r="ZW48" s="23"/>
      <c r="ZX48" s="23"/>
      <c r="ZY48" s="23"/>
      <c r="ZZ48" s="23"/>
      <c r="AAA48" s="23"/>
      <c r="AAB48" s="23"/>
      <c r="AAC48" s="23"/>
      <c r="AAD48" s="23"/>
      <c r="AAE48" s="23"/>
      <c r="AAF48" s="23"/>
      <c r="AAG48" s="23"/>
      <c r="AAH48" s="23"/>
      <c r="AAI48" s="23"/>
      <c r="AAJ48" s="23"/>
      <c r="AAK48" s="23"/>
      <c r="AAL48" s="23"/>
      <c r="AAM48" s="23"/>
      <c r="AAN48" s="23"/>
      <c r="AAO48" s="23"/>
      <c r="AAP48" s="23"/>
      <c r="AAQ48" s="23"/>
      <c r="AAR48" s="23"/>
      <c r="AAS48" s="23"/>
      <c r="AAT48" s="23"/>
      <c r="AAU48" s="23"/>
      <c r="AAV48" s="23"/>
      <c r="AAW48" s="23"/>
      <c r="AAX48" s="23"/>
      <c r="AAY48" s="23"/>
      <c r="AAZ48" s="23"/>
      <c r="ABA48" s="23"/>
      <c r="ABB48" s="23"/>
      <c r="ABC48" s="23"/>
      <c r="ABD48" s="23"/>
      <c r="ABE48" s="23"/>
      <c r="ABF48" s="23"/>
      <c r="ABG48" s="23"/>
      <c r="ABH48" s="23"/>
      <c r="ABI48" s="23"/>
      <c r="ABJ48" s="23"/>
      <c r="ABK48" s="23"/>
      <c r="ABL48" s="23"/>
      <c r="ABM48" s="23"/>
      <c r="ABN48" s="23"/>
      <c r="ABO48" s="23"/>
      <c r="ABP48" s="23"/>
      <c r="ABQ48" s="23"/>
      <c r="ABR48" s="23"/>
      <c r="ABS48" s="23"/>
      <c r="ABT48" s="23"/>
      <c r="ABU48" s="23"/>
      <c r="ABV48" s="23"/>
      <c r="ABW48" s="23"/>
      <c r="ABX48" s="23"/>
      <c r="ABY48" s="23"/>
      <c r="ABZ48" s="23"/>
      <c r="ACA48" s="23"/>
      <c r="ACB48" s="23"/>
      <c r="ACC48" s="23"/>
      <c r="ACD48" s="23"/>
      <c r="ACE48" s="23"/>
      <c r="ACF48" s="23"/>
      <c r="ACG48" s="23"/>
      <c r="ACH48" s="23"/>
      <c r="ACI48" s="23"/>
      <c r="ACJ48" s="23"/>
      <c r="ACK48" s="23"/>
      <c r="ACL48" s="23"/>
      <c r="ACM48" s="23"/>
      <c r="ACN48" s="23"/>
      <c r="ACO48" s="23"/>
      <c r="ACP48" s="23"/>
      <c r="ACQ48" s="23"/>
      <c r="ACR48" s="23"/>
      <c r="ACS48" s="23"/>
      <c r="ACT48" s="23"/>
      <c r="ACU48" s="23"/>
      <c r="ACV48" s="23"/>
      <c r="ACW48" s="23"/>
      <c r="ACX48" s="23"/>
      <c r="ACY48" s="23"/>
      <c r="ACZ48" s="23"/>
      <c r="ADA48" s="23"/>
      <c r="ADB48" s="23"/>
      <c r="ADC48" s="23"/>
      <c r="ADD48" s="23"/>
      <c r="ADE48" s="23"/>
      <c r="ADF48" s="23"/>
      <c r="ADG48" s="23"/>
      <c r="ADH48" s="23"/>
      <c r="ADI48" s="23"/>
      <c r="ADJ48" s="23"/>
      <c r="ADK48" s="23"/>
      <c r="ADL48" s="23"/>
      <c r="ADM48" s="23"/>
      <c r="ADN48" s="23"/>
      <c r="ADO48" s="23"/>
      <c r="ADP48" s="23"/>
      <c r="ADQ48" s="23"/>
      <c r="ADR48" s="23"/>
      <c r="ADS48" s="23"/>
      <c r="ADT48" s="23"/>
      <c r="ADU48" s="23"/>
      <c r="ADV48" s="23"/>
      <c r="ADW48" s="23"/>
      <c r="ADX48" s="23"/>
      <c r="ADY48" s="23"/>
      <c r="ADZ48" s="23"/>
      <c r="AEA48" s="23"/>
      <c r="AEB48" s="23"/>
      <c r="AEC48" s="23"/>
      <c r="AED48" s="23"/>
      <c r="AEE48" s="23"/>
      <c r="AEF48" s="23"/>
      <c r="AEG48" s="23"/>
      <c r="AEH48" s="23"/>
      <c r="AEI48" s="23"/>
      <c r="AEJ48" s="23"/>
      <c r="AEK48" s="23"/>
      <c r="AEL48" s="23"/>
      <c r="AEM48" s="23"/>
      <c r="AEN48" s="23"/>
      <c r="AEO48" s="23"/>
      <c r="AEP48" s="23"/>
      <c r="AEQ48" s="23"/>
      <c r="AER48" s="23"/>
      <c r="AES48" s="23"/>
      <c r="AET48" s="23"/>
      <c r="AEU48" s="23"/>
      <c r="AEV48" s="23"/>
      <c r="AEW48" s="23"/>
      <c r="AEX48" s="23"/>
      <c r="AEY48" s="23"/>
      <c r="AEZ48" s="23"/>
      <c r="AFA48" s="23"/>
      <c r="AFB48" s="23"/>
      <c r="AFC48" s="23"/>
      <c r="AFD48" s="23"/>
      <c r="AFE48" s="23"/>
      <c r="AFF48" s="23"/>
      <c r="AFG48" s="23"/>
      <c r="AFH48" s="23"/>
      <c r="AFI48" s="23"/>
      <c r="AFJ48" s="23"/>
      <c r="AFK48" s="23"/>
      <c r="AFL48" s="23"/>
      <c r="AFM48" s="23"/>
      <c r="AFN48" s="23"/>
      <c r="AFO48" s="23"/>
      <c r="AFP48" s="23"/>
      <c r="AFQ48" s="23"/>
      <c r="AFR48" s="23"/>
      <c r="AFS48" s="23"/>
      <c r="AFT48" s="23"/>
      <c r="AFU48" s="23"/>
      <c r="AFV48" s="23"/>
      <c r="AFW48" s="23"/>
      <c r="AFX48" s="23"/>
      <c r="AFY48" s="23"/>
      <c r="AFZ48" s="23"/>
      <c r="AGA48" s="23"/>
      <c r="AGB48" s="23"/>
      <c r="AGC48" s="23"/>
      <c r="AGD48" s="23"/>
      <c r="AGE48" s="23"/>
      <c r="AGF48" s="23"/>
      <c r="AGG48" s="23"/>
      <c r="AGH48" s="23"/>
      <c r="AGI48" s="23"/>
      <c r="AGJ48" s="23"/>
      <c r="AGK48" s="23"/>
      <c r="AGL48" s="23"/>
      <c r="AGM48" s="23"/>
      <c r="AGN48" s="23"/>
      <c r="AGO48" s="23"/>
      <c r="AGP48" s="23"/>
      <c r="AGQ48" s="23"/>
      <c r="AGR48" s="23"/>
      <c r="AGS48" s="23"/>
      <c r="AGT48" s="23"/>
      <c r="AGU48" s="23"/>
      <c r="AGV48" s="23"/>
      <c r="AGW48" s="23"/>
      <c r="AGX48" s="23"/>
      <c r="AGY48" s="23"/>
      <c r="AGZ48" s="23"/>
      <c r="AHA48" s="23"/>
      <c r="AHB48" s="23"/>
      <c r="AHC48" s="23"/>
      <c r="AHD48" s="23"/>
      <c r="AHE48" s="23"/>
      <c r="AHF48" s="23"/>
      <c r="AHG48" s="23"/>
      <c r="AHH48" s="23"/>
      <c r="AHI48" s="23"/>
      <c r="AHJ48" s="23"/>
      <c r="AHK48" s="23"/>
      <c r="AHL48" s="23"/>
      <c r="AHM48" s="23"/>
      <c r="AHN48" s="23"/>
      <c r="AHO48" s="23"/>
      <c r="AHP48" s="23"/>
      <c r="AHQ48" s="23"/>
      <c r="AHR48" s="23"/>
      <c r="AHS48" s="23"/>
      <c r="AHT48" s="23"/>
      <c r="AHU48" s="23"/>
      <c r="AHV48" s="23"/>
      <c r="AHW48" s="23"/>
      <c r="AHX48" s="23"/>
      <c r="AHY48" s="23"/>
      <c r="AHZ48" s="23"/>
      <c r="AIA48" s="23"/>
      <c r="AIB48" s="23"/>
      <c r="AIC48" s="23"/>
      <c r="AID48" s="23"/>
      <c r="AIE48" s="23"/>
      <c r="AIF48" s="23"/>
      <c r="AIG48" s="23"/>
      <c r="AIH48" s="23"/>
      <c r="AII48" s="23"/>
      <c r="AIJ48" s="23"/>
      <c r="AIK48" s="23"/>
      <c r="AIL48" s="23"/>
      <c r="AIM48" s="23"/>
      <c r="AIN48" s="23"/>
      <c r="AIO48" s="23"/>
      <c r="AIP48" s="23"/>
      <c r="AIQ48" s="23"/>
      <c r="AIR48" s="23"/>
      <c r="AIS48" s="23"/>
      <c r="AIT48" s="23"/>
      <c r="AIU48" s="23"/>
      <c r="AIV48" s="23"/>
      <c r="AIW48" s="23"/>
      <c r="AIX48" s="23"/>
      <c r="AIY48" s="23"/>
      <c r="AIZ48" s="23"/>
      <c r="AJA48" s="23"/>
      <c r="AJB48" s="23"/>
      <c r="AJC48" s="23"/>
      <c r="AJD48" s="23"/>
      <c r="AJE48" s="23"/>
      <c r="AJF48" s="23"/>
      <c r="AJG48" s="23"/>
      <c r="AJH48" s="23"/>
      <c r="AJI48" s="23"/>
      <c r="AJJ48" s="23"/>
      <c r="AJK48" s="23"/>
      <c r="AJL48" s="23"/>
      <c r="AJM48" s="23"/>
      <c r="AJN48" s="23"/>
      <c r="AJO48" s="23"/>
      <c r="AJP48" s="23"/>
      <c r="AJQ48" s="23"/>
      <c r="AJR48" s="23"/>
      <c r="AJS48" s="23"/>
      <c r="AJT48" s="23"/>
      <c r="AJU48" s="23"/>
      <c r="AJV48" s="23"/>
      <c r="AJW48" s="23"/>
      <c r="AJX48" s="23"/>
      <c r="AJY48" s="23"/>
      <c r="AJZ48" s="23"/>
      <c r="AKA48" s="23"/>
      <c r="AKB48" s="23"/>
      <c r="AKC48" s="23"/>
      <c r="AKD48" s="23"/>
      <c r="AKE48" s="23"/>
      <c r="AKF48" s="23"/>
      <c r="AKG48" s="23"/>
      <c r="AKH48" s="23"/>
      <c r="AKI48" s="23"/>
      <c r="AKJ48" s="23"/>
      <c r="AKK48" s="23"/>
      <c r="AKL48" s="23"/>
      <c r="AKM48" s="23"/>
      <c r="AKN48" s="23"/>
      <c r="AKO48" s="23"/>
      <c r="AKP48" s="23"/>
      <c r="AKQ48" s="23"/>
      <c r="AKR48" s="23"/>
      <c r="AKS48" s="23"/>
      <c r="AKT48" s="23"/>
      <c r="AKU48" s="23"/>
      <c r="AKV48" s="23"/>
      <c r="AKW48" s="23"/>
      <c r="AKX48" s="23"/>
      <c r="AKY48" s="23"/>
      <c r="AKZ48" s="23"/>
      <c r="ALA48" s="23"/>
      <c r="ALB48" s="23"/>
      <c r="ALC48" s="23"/>
      <c r="ALD48" s="23"/>
      <c r="ALE48" s="23"/>
      <c r="ALF48" s="23"/>
      <c r="ALG48" s="23"/>
      <c r="ALH48" s="23"/>
      <c r="ALI48" s="23"/>
      <c r="ALJ48" s="23"/>
      <c r="ALK48" s="23"/>
      <c r="ALL48" s="23"/>
      <c r="ALM48" s="23"/>
      <c r="ALN48" s="23"/>
      <c r="ALO48" s="23"/>
      <c r="ALP48" s="23"/>
      <c r="ALQ48" s="23"/>
      <c r="ALR48" s="23"/>
      <c r="ALS48" s="23"/>
      <c r="ALT48" s="23"/>
      <c r="ALU48" s="23"/>
      <c r="ALV48" s="23"/>
      <c r="ALW48" s="23"/>
      <c r="ALX48" s="23"/>
      <c r="ALY48" s="23"/>
      <c r="ALZ48" s="23"/>
      <c r="AMA48" s="23"/>
      <c r="AMB48" s="23"/>
      <c r="AMC48" s="23"/>
      <c r="AMD48" s="23"/>
      <c r="AME48" s="23"/>
      <c r="AMF48" s="23"/>
      <c r="AMG48" s="23"/>
      <c r="AMH48" s="24"/>
      <c r="AMI48" s="24"/>
      <c r="AMJ48" s="24"/>
    </row>
    <row r="49" spans="1:1024" s="80" customFormat="1" ht="31.5">
      <c r="A49" s="77" t="s">
        <v>120</v>
      </c>
      <c r="B49" s="16">
        <v>851</v>
      </c>
      <c r="C49" s="16">
        <v>85116</v>
      </c>
      <c r="D49" s="25" t="s">
        <v>42</v>
      </c>
      <c r="E49" s="17" t="s">
        <v>43</v>
      </c>
      <c r="F49" s="18">
        <v>15648537</v>
      </c>
      <c r="G49" s="18">
        <f t="shared" ref="G49" si="10">H49+I49+K49</f>
        <v>15648537</v>
      </c>
      <c r="H49" s="18">
        <v>6330025</v>
      </c>
      <c r="I49" s="18">
        <v>0</v>
      </c>
      <c r="J49" s="19" t="s">
        <v>44</v>
      </c>
      <c r="K49" s="18">
        <v>9318512</v>
      </c>
      <c r="L49" s="20" t="s">
        <v>19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  <c r="TS49" s="23"/>
      <c r="TT49" s="23"/>
      <c r="TU49" s="23"/>
      <c r="TV49" s="23"/>
      <c r="TW49" s="23"/>
      <c r="TX49" s="23"/>
      <c r="TY49" s="23"/>
      <c r="TZ49" s="23"/>
      <c r="UA49" s="23"/>
      <c r="UB49" s="23"/>
      <c r="UC49" s="23"/>
      <c r="UD49" s="23"/>
      <c r="UE49" s="23"/>
      <c r="UF49" s="23"/>
      <c r="UG49" s="23"/>
      <c r="UH49" s="23"/>
      <c r="UI49" s="23"/>
      <c r="UJ49" s="23"/>
      <c r="UK49" s="23"/>
      <c r="UL49" s="23"/>
      <c r="UM49" s="23"/>
      <c r="UN49" s="23"/>
      <c r="UO49" s="23"/>
      <c r="UP49" s="23"/>
      <c r="UQ49" s="23"/>
      <c r="UR49" s="23"/>
      <c r="US49" s="23"/>
      <c r="UT49" s="23"/>
      <c r="UU49" s="23"/>
      <c r="UV49" s="23"/>
      <c r="UW49" s="23"/>
      <c r="UX49" s="23"/>
      <c r="UY49" s="23"/>
      <c r="UZ49" s="23"/>
      <c r="VA49" s="23"/>
      <c r="VB49" s="23"/>
      <c r="VC49" s="23"/>
      <c r="VD49" s="23"/>
      <c r="VE49" s="23"/>
      <c r="VF49" s="23"/>
      <c r="VG49" s="23"/>
      <c r="VH49" s="23"/>
      <c r="VI49" s="23"/>
      <c r="VJ49" s="23"/>
      <c r="VK49" s="23"/>
      <c r="VL49" s="23"/>
      <c r="VM49" s="23"/>
      <c r="VN49" s="23"/>
      <c r="VO49" s="23"/>
      <c r="VP49" s="23"/>
      <c r="VQ49" s="23"/>
      <c r="VR49" s="23"/>
      <c r="VS49" s="23"/>
      <c r="VT49" s="23"/>
      <c r="VU49" s="23"/>
      <c r="VV49" s="23"/>
      <c r="VW49" s="23"/>
      <c r="VX49" s="23"/>
      <c r="VY49" s="23"/>
      <c r="VZ49" s="23"/>
      <c r="WA49" s="23"/>
      <c r="WB49" s="23"/>
      <c r="WC49" s="23"/>
      <c r="WD49" s="23"/>
      <c r="WE49" s="23"/>
      <c r="WF49" s="23"/>
      <c r="WG49" s="23"/>
      <c r="WH49" s="23"/>
      <c r="WI49" s="23"/>
      <c r="WJ49" s="23"/>
      <c r="WK49" s="23"/>
      <c r="WL49" s="23"/>
      <c r="WM49" s="23"/>
      <c r="WN49" s="23"/>
      <c r="WO49" s="23"/>
      <c r="WP49" s="23"/>
      <c r="WQ49" s="23"/>
      <c r="WR49" s="23"/>
      <c r="WS49" s="23"/>
      <c r="WT49" s="23"/>
      <c r="WU49" s="23"/>
      <c r="WV49" s="23"/>
      <c r="WW49" s="23"/>
      <c r="WX49" s="23"/>
      <c r="WY49" s="23"/>
      <c r="WZ49" s="23"/>
      <c r="XA49" s="23"/>
      <c r="XB49" s="23"/>
      <c r="XC49" s="23"/>
      <c r="XD49" s="23"/>
      <c r="XE49" s="23"/>
      <c r="XF49" s="23"/>
      <c r="XG49" s="23"/>
      <c r="XH49" s="23"/>
      <c r="XI49" s="23"/>
      <c r="XJ49" s="23"/>
      <c r="XK49" s="23"/>
      <c r="XL49" s="23"/>
      <c r="XM49" s="23"/>
      <c r="XN49" s="23"/>
      <c r="XO49" s="23"/>
      <c r="XP49" s="23"/>
      <c r="XQ49" s="23"/>
      <c r="XR49" s="23"/>
      <c r="XS49" s="23"/>
      <c r="XT49" s="23"/>
      <c r="XU49" s="23"/>
      <c r="XV49" s="23"/>
      <c r="XW49" s="23"/>
      <c r="XX49" s="23"/>
      <c r="XY49" s="23"/>
      <c r="XZ49" s="23"/>
      <c r="YA49" s="23"/>
      <c r="YB49" s="23"/>
      <c r="YC49" s="23"/>
      <c r="YD49" s="23"/>
      <c r="YE49" s="23"/>
      <c r="YF49" s="23"/>
      <c r="YG49" s="23"/>
      <c r="YH49" s="23"/>
      <c r="YI49" s="23"/>
      <c r="YJ49" s="23"/>
      <c r="YK49" s="23"/>
      <c r="YL49" s="23"/>
      <c r="YM49" s="23"/>
      <c r="YN49" s="23"/>
      <c r="YO49" s="23"/>
      <c r="YP49" s="23"/>
      <c r="YQ49" s="23"/>
      <c r="YR49" s="23"/>
      <c r="YS49" s="23"/>
      <c r="YT49" s="23"/>
      <c r="YU49" s="23"/>
      <c r="YV49" s="23"/>
      <c r="YW49" s="23"/>
      <c r="YX49" s="23"/>
      <c r="YY49" s="23"/>
      <c r="YZ49" s="23"/>
      <c r="ZA49" s="23"/>
      <c r="ZB49" s="23"/>
      <c r="ZC49" s="23"/>
      <c r="ZD49" s="23"/>
      <c r="ZE49" s="23"/>
      <c r="ZF49" s="23"/>
      <c r="ZG49" s="23"/>
      <c r="ZH49" s="23"/>
      <c r="ZI49" s="23"/>
      <c r="ZJ49" s="23"/>
      <c r="ZK49" s="23"/>
      <c r="ZL49" s="23"/>
      <c r="ZM49" s="23"/>
      <c r="ZN49" s="23"/>
      <c r="ZO49" s="23"/>
      <c r="ZP49" s="23"/>
      <c r="ZQ49" s="23"/>
      <c r="ZR49" s="23"/>
      <c r="ZS49" s="23"/>
      <c r="ZT49" s="23"/>
      <c r="ZU49" s="23"/>
      <c r="ZV49" s="23"/>
      <c r="ZW49" s="23"/>
      <c r="ZX49" s="23"/>
      <c r="ZY49" s="23"/>
      <c r="ZZ49" s="23"/>
      <c r="AAA49" s="23"/>
      <c r="AAB49" s="23"/>
      <c r="AAC49" s="23"/>
      <c r="AAD49" s="23"/>
      <c r="AAE49" s="23"/>
      <c r="AAF49" s="23"/>
      <c r="AAG49" s="23"/>
      <c r="AAH49" s="23"/>
      <c r="AAI49" s="23"/>
      <c r="AAJ49" s="23"/>
      <c r="AAK49" s="23"/>
      <c r="AAL49" s="23"/>
      <c r="AAM49" s="23"/>
      <c r="AAN49" s="23"/>
      <c r="AAO49" s="23"/>
      <c r="AAP49" s="23"/>
      <c r="AAQ49" s="23"/>
      <c r="AAR49" s="23"/>
      <c r="AAS49" s="23"/>
      <c r="AAT49" s="23"/>
      <c r="AAU49" s="23"/>
      <c r="AAV49" s="23"/>
      <c r="AAW49" s="23"/>
      <c r="AAX49" s="23"/>
      <c r="AAY49" s="23"/>
      <c r="AAZ49" s="23"/>
      <c r="ABA49" s="23"/>
      <c r="ABB49" s="23"/>
      <c r="ABC49" s="23"/>
      <c r="ABD49" s="23"/>
      <c r="ABE49" s="23"/>
      <c r="ABF49" s="23"/>
      <c r="ABG49" s="23"/>
      <c r="ABH49" s="23"/>
      <c r="ABI49" s="23"/>
      <c r="ABJ49" s="23"/>
      <c r="ABK49" s="23"/>
      <c r="ABL49" s="23"/>
      <c r="ABM49" s="23"/>
      <c r="ABN49" s="23"/>
      <c r="ABO49" s="23"/>
      <c r="ABP49" s="23"/>
      <c r="ABQ49" s="23"/>
      <c r="ABR49" s="23"/>
      <c r="ABS49" s="23"/>
      <c r="ABT49" s="23"/>
      <c r="ABU49" s="23"/>
      <c r="ABV49" s="23"/>
      <c r="ABW49" s="23"/>
      <c r="ABX49" s="23"/>
      <c r="ABY49" s="23"/>
      <c r="ABZ49" s="23"/>
      <c r="ACA49" s="23"/>
      <c r="ACB49" s="23"/>
      <c r="ACC49" s="23"/>
      <c r="ACD49" s="23"/>
      <c r="ACE49" s="23"/>
      <c r="ACF49" s="23"/>
      <c r="ACG49" s="23"/>
      <c r="ACH49" s="23"/>
      <c r="ACI49" s="23"/>
      <c r="ACJ49" s="23"/>
      <c r="ACK49" s="23"/>
      <c r="ACL49" s="23"/>
      <c r="ACM49" s="23"/>
      <c r="ACN49" s="23"/>
      <c r="ACO49" s="23"/>
      <c r="ACP49" s="23"/>
      <c r="ACQ49" s="23"/>
      <c r="ACR49" s="23"/>
      <c r="ACS49" s="23"/>
      <c r="ACT49" s="23"/>
      <c r="ACU49" s="23"/>
      <c r="ACV49" s="23"/>
      <c r="ACW49" s="23"/>
      <c r="ACX49" s="23"/>
      <c r="ACY49" s="23"/>
      <c r="ACZ49" s="23"/>
      <c r="ADA49" s="23"/>
      <c r="ADB49" s="23"/>
      <c r="ADC49" s="23"/>
      <c r="ADD49" s="23"/>
      <c r="ADE49" s="23"/>
      <c r="ADF49" s="23"/>
      <c r="ADG49" s="23"/>
      <c r="ADH49" s="23"/>
      <c r="ADI49" s="23"/>
      <c r="ADJ49" s="23"/>
      <c r="ADK49" s="23"/>
      <c r="ADL49" s="23"/>
      <c r="ADM49" s="23"/>
      <c r="ADN49" s="23"/>
      <c r="ADO49" s="23"/>
      <c r="ADP49" s="23"/>
      <c r="ADQ49" s="23"/>
      <c r="ADR49" s="23"/>
      <c r="ADS49" s="23"/>
      <c r="ADT49" s="23"/>
      <c r="ADU49" s="23"/>
      <c r="ADV49" s="23"/>
      <c r="ADW49" s="23"/>
      <c r="ADX49" s="23"/>
      <c r="ADY49" s="23"/>
      <c r="ADZ49" s="23"/>
      <c r="AEA49" s="23"/>
      <c r="AEB49" s="23"/>
      <c r="AEC49" s="23"/>
      <c r="AED49" s="23"/>
      <c r="AEE49" s="23"/>
      <c r="AEF49" s="23"/>
      <c r="AEG49" s="23"/>
      <c r="AEH49" s="23"/>
      <c r="AEI49" s="23"/>
      <c r="AEJ49" s="23"/>
      <c r="AEK49" s="23"/>
      <c r="AEL49" s="23"/>
      <c r="AEM49" s="23"/>
      <c r="AEN49" s="23"/>
      <c r="AEO49" s="23"/>
      <c r="AEP49" s="23"/>
      <c r="AEQ49" s="23"/>
      <c r="AER49" s="23"/>
      <c r="AES49" s="23"/>
      <c r="AET49" s="23"/>
      <c r="AEU49" s="23"/>
      <c r="AEV49" s="23"/>
      <c r="AEW49" s="23"/>
      <c r="AEX49" s="23"/>
      <c r="AEY49" s="23"/>
      <c r="AEZ49" s="23"/>
      <c r="AFA49" s="23"/>
      <c r="AFB49" s="23"/>
      <c r="AFC49" s="23"/>
      <c r="AFD49" s="23"/>
      <c r="AFE49" s="23"/>
      <c r="AFF49" s="23"/>
      <c r="AFG49" s="23"/>
      <c r="AFH49" s="23"/>
      <c r="AFI49" s="23"/>
      <c r="AFJ49" s="23"/>
      <c r="AFK49" s="23"/>
      <c r="AFL49" s="23"/>
      <c r="AFM49" s="23"/>
      <c r="AFN49" s="23"/>
      <c r="AFO49" s="23"/>
      <c r="AFP49" s="23"/>
      <c r="AFQ49" s="23"/>
      <c r="AFR49" s="23"/>
      <c r="AFS49" s="23"/>
      <c r="AFT49" s="23"/>
      <c r="AFU49" s="23"/>
      <c r="AFV49" s="23"/>
      <c r="AFW49" s="23"/>
      <c r="AFX49" s="23"/>
      <c r="AFY49" s="23"/>
      <c r="AFZ49" s="23"/>
      <c r="AGA49" s="23"/>
      <c r="AGB49" s="23"/>
      <c r="AGC49" s="23"/>
      <c r="AGD49" s="23"/>
      <c r="AGE49" s="23"/>
      <c r="AGF49" s="23"/>
      <c r="AGG49" s="23"/>
      <c r="AGH49" s="23"/>
      <c r="AGI49" s="23"/>
      <c r="AGJ49" s="23"/>
      <c r="AGK49" s="23"/>
      <c r="AGL49" s="23"/>
      <c r="AGM49" s="23"/>
      <c r="AGN49" s="23"/>
      <c r="AGO49" s="23"/>
      <c r="AGP49" s="23"/>
      <c r="AGQ49" s="23"/>
      <c r="AGR49" s="23"/>
      <c r="AGS49" s="23"/>
      <c r="AGT49" s="23"/>
      <c r="AGU49" s="23"/>
      <c r="AGV49" s="23"/>
      <c r="AGW49" s="23"/>
      <c r="AGX49" s="23"/>
      <c r="AGY49" s="23"/>
      <c r="AGZ49" s="23"/>
      <c r="AHA49" s="23"/>
      <c r="AHB49" s="23"/>
      <c r="AHC49" s="23"/>
      <c r="AHD49" s="23"/>
      <c r="AHE49" s="23"/>
      <c r="AHF49" s="23"/>
      <c r="AHG49" s="23"/>
      <c r="AHH49" s="23"/>
      <c r="AHI49" s="23"/>
      <c r="AHJ49" s="23"/>
      <c r="AHK49" s="23"/>
      <c r="AHL49" s="23"/>
      <c r="AHM49" s="23"/>
      <c r="AHN49" s="23"/>
      <c r="AHO49" s="23"/>
      <c r="AHP49" s="23"/>
      <c r="AHQ49" s="23"/>
      <c r="AHR49" s="23"/>
      <c r="AHS49" s="23"/>
      <c r="AHT49" s="23"/>
      <c r="AHU49" s="23"/>
      <c r="AHV49" s="23"/>
      <c r="AHW49" s="23"/>
      <c r="AHX49" s="23"/>
      <c r="AHY49" s="23"/>
      <c r="AHZ49" s="23"/>
      <c r="AIA49" s="23"/>
      <c r="AIB49" s="23"/>
      <c r="AIC49" s="23"/>
      <c r="AID49" s="23"/>
      <c r="AIE49" s="23"/>
      <c r="AIF49" s="23"/>
      <c r="AIG49" s="23"/>
      <c r="AIH49" s="23"/>
      <c r="AII49" s="23"/>
      <c r="AIJ49" s="23"/>
      <c r="AIK49" s="23"/>
      <c r="AIL49" s="23"/>
      <c r="AIM49" s="23"/>
      <c r="AIN49" s="23"/>
      <c r="AIO49" s="23"/>
      <c r="AIP49" s="23"/>
      <c r="AIQ49" s="23"/>
      <c r="AIR49" s="23"/>
      <c r="AIS49" s="23"/>
      <c r="AIT49" s="23"/>
      <c r="AIU49" s="23"/>
      <c r="AIV49" s="23"/>
      <c r="AIW49" s="23"/>
      <c r="AIX49" s="23"/>
      <c r="AIY49" s="23"/>
      <c r="AIZ49" s="23"/>
      <c r="AJA49" s="23"/>
      <c r="AJB49" s="23"/>
      <c r="AJC49" s="23"/>
      <c r="AJD49" s="23"/>
      <c r="AJE49" s="23"/>
      <c r="AJF49" s="23"/>
      <c r="AJG49" s="23"/>
      <c r="AJH49" s="23"/>
      <c r="AJI49" s="23"/>
      <c r="AJJ49" s="23"/>
      <c r="AJK49" s="23"/>
      <c r="AJL49" s="23"/>
      <c r="AJM49" s="23"/>
      <c r="AJN49" s="23"/>
      <c r="AJO49" s="23"/>
      <c r="AJP49" s="23"/>
      <c r="AJQ49" s="23"/>
      <c r="AJR49" s="23"/>
      <c r="AJS49" s="23"/>
      <c r="AJT49" s="23"/>
      <c r="AJU49" s="23"/>
      <c r="AJV49" s="23"/>
      <c r="AJW49" s="23"/>
      <c r="AJX49" s="23"/>
      <c r="AJY49" s="23"/>
      <c r="AJZ49" s="23"/>
      <c r="AKA49" s="23"/>
      <c r="AKB49" s="23"/>
      <c r="AKC49" s="23"/>
      <c r="AKD49" s="23"/>
      <c r="AKE49" s="23"/>
      <c r="AKF49" s="23"/>
      <c r="AKG49" s="23"/>
      <c r="AKH49" s="23"/>
      <c r="AKI49" s="23"/>
      <c r="AKJ49" s="23"/>
      <c r="AKK49" s="23"/>
      <c r="AKL49" s="23"/>
      <c r="AKM49" s="23"/>
      <c r="AKN49" s="23"/>
      <c r="AKO49" s="23"/>
      <c r="AKP49" s="23"/>
      <c r="AKQ49" s="23"/>
      <c r="AKR49" s="23"/>
      <c r="AKS49" s="23"/>
      <c r="AKT49" s="23"/>
      <c r="AKU49" s="23"/>
      <c r="AKV49" s="23"/>
      <c r="AKW49" s="23"/>
      <c r="AKX49" s="23"/>
      <c r="AKY49" s="23"/>
      <c r="AKZ49" s="23"/>
      <c r="ALA49" s="23"/>
      <c r="ALB49" s="23"/>
      <c r="ALC49" s="23"/>
      <c r="ALD49" s="23"/>
      <c r="ALE49" s="23"/>
      <c r="ALF49" s="23"/>
      <c r="ALG49" s="23"/>
      <c r="ALH49" s="23"/>
      <c r="ALI49" s="23"/>
      <c r="ALJ49" s="23"/>
      <c r="ALK49" s="23"/>
      <c r="ALL49" s="23"/>
      <c r="ALM49" s="23"/>
      <c r="ALN49" s="23"/>
      <c r="ALO49" s="23"/>
      <c r="ALP49" s="23"/>
      <c r="ALQ49" s="23"/>
      <c r="ALR49" s="23"/>
      <c r="ALS49" s="23"/>
      <c r="ALT49" s="23"/>
      <c r="ALU49" s="23"/>
      <c r="ALV49" s="23"/>
      <c r="ALW49" s="23"/>
      <c r="ALX49" s="23"/>
      <c r="ALY49" s="23"/>
      <c r="ALZ49" s="23"/>
      <c r="AMA49" s="23"/>
      <c r="AMB49" s="23"/>
      <c r="AMC49" s="23"/>
      <c r="AMD49" s="23"/>
      <c r="AME49" s="23"/>
      <c r="AMF49" s="23"/>
      <c r="AMG49" s="23"/>
      <c r="AMH49" s="24"/>
      <c r="AMI49" s="24"/>
      <c r="AMJ49" s="24"/>
    </row>
    <row r="50" spans="1:1024" s="80" customFormat="1">
      <c r="A50" s="91" t="s">
        <v>132</v>
      </c>
      <c r="B50" s="91"/>
      <c r="C50" s="91"/>
      <c r="D50" s="91"/>
      <c r="E50" s="91"/>
      <c r="F50" s="21">
        <f>F49</f>
        <v>15648537</v>
      </c>
      <c r="G50" s="21">
        <f t="shared" ref="G50:I50" si="11">G49</f>
        <v>15648537</v>
      </c>
      <c r="H50" s="21">
        <f t="shared" si="11"/>
        <v>6330025</v>
      </c>
      <c r="I50" s="21">
        <f t="shared" si="11"/>
        <v>0</v>
      </c>
      <c r="J50" s="22"/>
      <c r="K50" s="21">
        <f>K49</f>
        <v>9318512</v>
      </c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  <c r="TS50" s="23"/>
      <c r="TT50" s="23"/>
      <c r="TU50" s="23"/>
      <c r="TV50" s="23"/>
      <c r="TW50" s="23"/>
      <c r="TX50" s="23"/>
      <c r="TY50" s="23"/>
      <c r="TZ50" s="23"/>
      <c r="UA50" s="23"/>
      <c r="UB50" s="23"/>
      <c r="UC50" s="23"/>
      <c r="UD50" s="23"/>
      <c r="UE50" s="23"/>
      <c r="UF50" s="23"/>
      <c r="UG50" s="23"/>
      <c r="UH50" s="23"/>
      <c r="UI50" s="23"/>
      <c r="UJ50" s="23"/>
      <c r="UK50" s="23"/>
      <c r="UL50" s="23"/>
      <c r="UM50" s="23"/>
      <c r="UN50" s="23"/>
      <c r="UO50" s="23"/>
      <c r="UP50" s="23"/>
      <c r="UQ50" s="23"/>
      <c r="UR50" s="23"/>
      <c r="US50" s="23"/>
      <c r="UT50" s="23"/>
      <c r="UU50" s="23"/>
      <c r="UV50" s="23"/>
      <c r="UW50" s="23"/>
      <c r="UX50" s="23"/>
      <c r="UY50" s="23"/>
      <c r="UZ50" s="23"/>
      <c r="VA50" s="23"/>
      <c r="VB50" s="23"/>
      <c r="VC50" s="23"/>
      <c r="VD50" s="23"/>
      <c r="VE50" s="23"/>
      <c r="VF50" s="23"/>
      <c r="VG50" s="23"/>
      <c r="VH50" s="23"/>
      <c r="VI50" s="23"/>
      <c r="VJ50" s="23"/>
      <c r="VK50" s="23"/>
      <c r="VL50" s="23"/>
      <c r="VM50" s="23"/>
      <c r="VN50" s="23"/>
      <c r="VO50" s="23"/>
      <c r="VP50" s="23"/>
      <c r="VQ50" s="23"/>
      <c r="VR50" s="23"/>
      <c r="VS50" s="23"/>
      <c r="VT50" s="23"/>
      <c r="VU50" s="23"/>
      <c r="VV50" s="23"/>
      <c r="VW50" s="23"/>
      <c r="VX50" s="23"/>
      <c r="VY50" s="23"/>
      <c r="VZ50" s="23"/>
      <c r="WA50" s="23"/>
      <c r="WB50" s="23"/>
      <c r="WC50" s="23"/>
      <c r="WD50" s="23"/>
      <c r="WE50" s="23"/>
      <c r="WF50" s="23"/>
      <c r="WG50" s="23"/>
      <c r="WH50" s="23"/>
      <c r="WI50" s="23"/>
      <c r="WJ50" s="23"/>
      <c r="WK50" s="23"/>
      <c r="WL50" s="23"/>
      <c r="WM50" s="23"/>
      <c r="WN50" s="23"/>
      <c r="WO50" s="23"/>
      <c r="WP50" s="23"/>
      <c r="WQ50" s="23"/>
      <c r="WR50" s="23"/>
      <c r="WS50" s="23"/>
      <c r="WT50" s="23"/>
      <c r="WU50" s="23"/>
      <c r="WV50" s="23"/>
      <c r="WW50" s="23"/>
      <c r="WX50" s="23"/>
      <c r="WY50" s="23"/>
      <c r="WZ50" s="23"/>
      <c r="XA50" s="23"/>
      <c r="XB50" s="23"/>
      <c r="XC50" s="23"/>
      <c r="XD50" s="23"/>
      <c r="XE50" s="23"/>
      <c r="XF50" s="23"/>
      <c r="XG50" s="23"/>
      <c r="XH50" s="23"/>
      <c r="XI50" s="23"/>
      <c r="XJ50" s="23"/>
      <c r="XK50" s="23"/>
      <c r="XL50" s="23"/>
      <c r="XM50" s="23"/>
      <c r="XN50" s="23"/>
      <c r="XO50" s="23"/>
      <c r="XP50" s="23"/>
      <c r="XQ50" s="23"/>
      <c r="XR50" s="23"/>
      <c r="XS50" s="23"/>
      <c r="XT50" s="23"/>
      <c r="XU50" s="23"/>
      <c r="XV50" s="23"/>
      <c r="XW50" s="23"/>
      <c r="XX50" s="23"/>
      <c r="XY50" s="23"/>
      <c r="XZ50" s="23"/>
      <c r="YA50" s="23"/>
      <c r="YB50" s="23"/>
      <c r="YC50" s="23"/>
      <c r="YD50" s="23"/>
      <c r="YE50" s="23"/>
      <c r="YF50" s="23"/>
      <c r="YG50" s="23"/>
      <c r="YH50" s="23"/>
      <c r="YI50" s="23"/>
      <c r="YJ50" s="23"/>
      <c r="YK50" s="23"/>
      <c r="YL50" s="23"/>
      <c r="YM50" s="23"/>
      <c r="YN50" s="23"/>
      <c r="YO50" s="23"/>
      <c r="YP50" s="23"/>
      <c r="YQ50" s="23"/>
      <c r="YR50" s="23"/>
      <c r="YS50" s="23"/>
      <c r="YT50" s="23"/>
      <c r="YU50" s="23"/>
      <c r="YV50" s="23"/>
      <c r="YW50" s="23"/>
      <c r="YX50" s="23"/>
      <c r="YY50" s="23"/>
      <c r="YZ50" s="23"/>
      <c r="ZA50" s="23"/>
      <c r="ZB50" s="23"/>
      <c r="ZC50" s="23"/>
      <c r="ZD50" s="23"/>
      <c r="ZE50" s="23"/>
      <c r="ZF50" s="23"/>
      <c r="ZG50" s="23"/>
      <c r="ZH50" s="23"/>
      <c r="ZI50" s="23"/>
      <c r="ZJ50" s="23"/>
      <c r="ZK50" s="23"/>
      <c r="ZL50" s="23"/>
      <c r="ZM50" s="23"/>
      <c r="ZN50" s="23"/>
      <c r="ZO50" s="23"/>
      <c r="ZP50" s="23"/>
      <c r="ZQ50" s="23"/>
      <c r="ZR50" s="23"/>
      <c r="ZS50" s="23"/>
      <c r="ZT50" s="23"/>
      <c r="ZU50" s="23"/>
      <c r="ZV50" s="23"/>
      <c r="ZW50" s="23"/>
      <c r="ZX50" s="23"/>
      <c r="ZY50" s="23"/>
      <c r="ZZ50" s="23"/>
      <c r="AAA50" s="23"/>
      <c r="AAB50" s="23"/>
      <c r="AAC50" s="23"/>
      <c r="AAD50" s="23"/>
      <c r="AAE50" s="23"/>
      <c r="AAF50" s="23"/>
      <c r="AAG50" s="23"/>
      <c r="AAH50" s="23"/>
      <c r="AAI50" s="23"/>
      <c r="AAJ50" s="23"/>
      <c r="AAK50" s="23"/>
      <c r="AAL50" s="23"/>
      <c r="AAM50" s="23"/>
      <c r="AAN50" s="23"/>
      <c r="AAO50" s="23"/>
      <c r="AAP50" s="23"/>
      <c r="AAQ50" s="23"/>
      <c r="AAR50" s="23"/>
      <c r="AAS50" s="23"/>
      <c r="AAT50" s="23"/>
      <c r="AAU50" s="23"/>
      <c r="AAV50" s="23"/>
      <c r="AAW50" s="23"/>
      <c r="AAX50" s="23"/>
      <c r="AAY50" s="23"/>
      <c r="AAZ50" s="23"/>
      <c r="ABA50" s="23"/>
      <c r="ABB50" s="23"/>
      <c r="ABC50" s="23"/>
      <c r="ABD50" s="23"/>
      <c r="ABE50" s="23"/>
      <c r="ABF50" s="23"/>
      <c r="ABG50" s="23"/>
      <c r="ABH50" s="23"/>
      <c r="ABI50" s="23"/>
      <c r="ABJ50" s="23"/>
      <c r="ABK50" s="23"/>
      <c r="ABL50" s="23"/>
      <c r="ABM50" s="23"/>
      <c r="ABN50" s="23"/>
      <c r="ABO50" s="23"/>
      <c r="ABP50" s="23"/>
      <c r="ABQ50" s="23"/>
      <c r="ABR50" s="23"/>
      <c r="ABS50" s="23"/>
      <c r="ABT50" s="23"/>
      <c r="ABU50" s="23"/>
      <c r="ABV50" s="23"/>
      <c r="ABW50" s="23"/>
      <c r="ABX50" s="23"/>
      <c r="ABY50" s="23"/>
      <c r="ABZ50" s="23"/>
      <c r="ACA50" s="23"/>
      <c r="ACB50" s="23"/>
      <c r="ACC50" s="23"/>
      <c r="ACD50" s="23"/>
      <c r="ACE50" s="23"/>
      <c r="ACF50" s="23"/>
      <c r="ACG50" s="23"/>
      <c r="ACH50" s="23"/>
      <c r="ACI50" s="23"/>
      <c r="ACJ50" s="23"/>
      <c r="ACK50" s="23"/>
      <c r="ACL50" s="23"/>
      <c r="ACM50" s="23"/>
      <c r="ACN50" s="23"/>
      <c r="ACO50" s="23"/>
      <c r="ACP50" s="23"/>
      <c r="ACQ50" s="23"/>
      <c r="ACR50" s="23"/>
      <c r="ACS50" s="23"/>
      <c r="ACT50" s="23"/>
      <c r="ACU50" s="23"/>
      <c r="ACV50" s="23"/>
      <c r="ACW50" s="23"/>
      <c r="ACX50" s="23"/>
      <c r="ACY50" s="23"/>
      <c r="ACZ50" s="23"/>
      <c r="ADA50" s="23"/>
      <c r="ADB50" s="23"/>
      <c r="ADC50" s="23"/>
      <c r="ADD50" s="23"/>
      <c r="ADE50" s="23"/>
      <c r="ADF50" s="23"/>
      <c r="ADG50" s="23"/>
      <c r="ADH50" s="23"/>
      <c r="ADI50" s="23"/>
      <c r="ADJ50" s="23"/>
      <c r="ADK50" s="23"/>
      <c r="ADL50" s="23"/>
      <c r="ADM50" s="23"/>
      <c r="ADN50" s="23"/>
      <c r="ADO50" s="23"/>
      <c r="ADP50" s="23"/>
      <c r="ADQ50" s="23"/>
      <c r="ADR50" s="23"/>
      <c r="ADS50" s="23"/>
      <c r="ADT50" s="23"/>
      <c r="ADU50" s="23"/>
      <c r="ADV50" s="23"/>
      <c r="ADW50" s="23"/>
      <c r="ADX50" s="23"/>
      <c r="ADY50" s="23"/>
      <c r="ADZ50" s="23"/>
      <c r="AEA50" s="23"/>
      <c r="AEB50" s="23"/>
      <c r="AEC50" s="23"/>
      <c r="AED50" s="23"/>
      <c r="AEE50" s="23"/>
      <c r="AEF50" s="23"/>
      <c r="AEG50" s="23"/>
      <c r="AEH50" s="23"/>
      <c r="AEI50" s="23"/>
      <c r="AEJ50" s="23"/>
      <c r="AEK50" s="23"/>
      <c r="AEL50" s="23"/>
      <c r="AEM50" s="23"/>
      <c r="AEN50" s="23"/>
      <c r="AEO50" s="23"/>
      <c r="AEP50" s="23"/>
      <c r="AEQ50" s="23"/>
      <c r="AER50" s="23"/>
      <c r="AES50" s="23"/>
      <c r="AET50" s="23"/>
      <c r="AEU50" s="23"/>
      <c r="AEV50" s="23"/>
      <c r="AEW50" s="23"/>
      <c r="AEX50" s="23"/>
      <c r="AEY50" s="23"/>
      <c r="AEZ50" s="23"/>
      <c r="AFA50" s="23"/>
      <c r="AFB50" s="23"/>
      <c r="AFC50" s="23"/>
      <c r="AFD50" s="23"/>
      <c r="AFE50" s="23"/>
      <c r="AFF50" s="23"/>
      <c r="AFG50" s="23"/>
      <c r="AFH50" s="23"/>
      <c r="AFI50" s="23"/>
      <c r="AFJ50" s="23"/>
      <c r="AFK50" s="23"/>
      <c r="AFL50" s="23"/>
      <c r="AFM50" s="23"/>
      <c r="AFN50" s="23"/>
      <c r="AFO50" s="23"/>
      <c r="AFP50" s="23"/>
      <c r="AFQ50" s="23"/>
      <c r="AFR50" s="23"/>
      <c r="AFS50" s="23"/>
      <c r="AFT50" s="23"/>
      <c r="AFU50" s="23"/>
      <c r="AFV50" s="23"/>
      <c r="AFW50" s="23"/>
      <c r="AFX50" s="23"/>
      <c r="AFY50" s="23"/>
      <c r="AFZ50" s="23"/>
      <c r="AGA50" s="23"/>
      <c r="AGB50" s="23"/>
      <c r="AGC50" s="23"/>
      <c r="AGD50" s="23"/>
      <c r="AGE50" s="23"/>
      <c r="AGF50" s="23"/>
      <c r="AGG50" s="23"/>
      <c r="AGH50" s="23"/>
      <c r="AGI50" s="23"/>
      <c r="AGJ50" s="23"/>
      <c r="AGK50" s="23"/>
      <c r="AGL50" s="23"/>
      <c r="AGM50" s="23"/>
      <c r="AGN50" s="23"/>
      <c r="AGO50" s="23"/>
      <c r="AGP50" s="23"/>
      <c r="AGQ50" s="23"/>
      <c r="AGR50" s="23"/>
      <c r="AGS50" s="23"/>
      <c r="AGT50" s="23"/>
      <c r="AGU50" s="23"/>
      <c r="AGV50" s="23"/>
      <c r="AGW50" s="23"/>
      <c r="AGX50" s="23"/>
      <c r="AGY50" s="23"/>
      <c r="AGZ50" s="23"/>
      <c r="AHA50" s="23"/>
      <c r="AHB50" s="23"/>
      <c r="AHC50" s="23"/>
      <c r="AHD50" s="23"/>
      <c r="AHE50" s="23"/>
      <c r="AHF50" s="23"/>
      <c r="AHG50" s="23"/>
      <c r="AHH50" s="23"/>
      <c r="AHI50" s="23"/>
      <c r="AHJ50" s="23"/>
      <c r="AHK50" s="23"/>
      <c r="AHL50" s="23"/>
      <c r="AHM50" s="23"/>
      <c r="AHN50" s="23"/>
      <c r="AHO50" s="23"/>
      <c r="AHP50" s="23"/>
      <c r="AHQ50" s="23"/>
      <c r="AHR50" s="23"/>
      <c r="AHS50" s="23"/>
      <c r="AHT50" s="23"/>
      <c r="AHU50" s="23"/>
      <c r="AHV50" s="23"/>
      <c r="AHW50" s="23"/>
      <c r="AHX50" s="23"/>
      <c r="AHY50" s="23"/>
      <c r="AHZ50" s="23"/>
      <c r="AIA50" s="23"/>
      <c r="AIB50" s="23"/>
      <c r="AIC50" s="23"/>
      <c r="AID50" s="23"/>
      <c r="AIE50" s="23"/>
      <c r="AIF50" s="23"/>
      <c r="AIG50" s="23"/>
      <c r="AIH50" s="23"/>
      <c r="AII50" s="23"/>
      <c r="AIJ50" s="23"/>
      <c r="AIK50" s="23"/>
      <c r="AIL50" s="23"/>
      <c r="AIM50" s="23"/>
      <c r="AIN50" s="23"/>
      <c r="AIO50" s="23"/>
      <c r="AIP50" s="23"/>
      <c r="AIQ50" s="23"/>
      <c r="AIR50" s="23"/>
      <c r="AIS50" s="23"/>
      <c r="AIT50" s="23"/>
      <c r="AIU50" s="23"/>
      <c r="AIV50" s="23"/>
      <c r="AIW50" s="23"/>
      <c r="AIX50" s="23"/>
      <c r="AIY50" s="23"/>
      <c r="AIZ50" s="23"/>
      <c r="AJA50" s="23"/>
      <c r="AJB50" s="23"/>
      <c r="AJC50" s="23"/>
      <c r="AJD50" s="23"/>
      <c r="AJE50" s="23"/>
      <c r="AJF50" s="23"/>
      <c r="AJG50" s="23"/>
      <c r="AJH50" s="23"/>
      <c r="AJI50" s="23"/>
      <c r="AJJ50" s="23"/>
      <c r="AJK50" s="23"/>
      <c r="AJL50" s="23"/>
      <c r="AJM50" s="23"/>
      <c r="AJN50" s="23"/>
      <c r="AJO50" s="23"/>
      <c r="AJP50" s="23"/>
      <c r="AJQ50" s="23"/>
      <c r="AJR50" s="23"/>
      <c r="AJS50" s="23"/>
      <c r="AJT50" s="23"/>
      <c r="AJU50" s="23"/>
      <c r="AJV50" s="23"/>
      <c r="AJW50" s="23"/>
      <c r="AJX50" s="23"/>
      <c r="AJY50" s="23"/>
      <c r="AJZ50" s="23"/>
      <c r="AKA50" s="23"/>
      <c r="AKB50" s="23"/>
      <c r="AKC50" s="23"/>
      <c r="AKD50" s="23"/>
      <c r="AKE50" s="23"/>
      <c r="AKF50" s="23"/>
      <c r="AKG50" s="23"/>
      <c r="AKH50" s="23"/>
      <c r="AKI50" s="23"/>
      <c r="AKJ50" s="23"/>
      <c r="AKK50" s="23"/>
      <c r="AKL50" s="23"/>
      <c r="AKM50" s="23"/>
      <c r="AKN50" s="23"/>
      <c r="AKO50" s="23"/>
      <c r="AKP50" s="23"/>
      <c r="AKQ50" s="23"/>
      <c r="AKR50" s="23"/>
      <c r="AKS50" s="23"/>
      <c r="AKT50" s="23"/>
      <c r="AKU50" s="23"/>
      <c r="AKV50" s="23"/>
      <c r="AKW50" s="23"/>
      <c r="AKX50" s="23"/>
      <c r="AKY50" s="23"/>
      <c r="AKZ50" s="23"/>
      <c r="ALA50" s="23"/>
      <c r="ALB50" s="23"/>
      <c r="ALC50" s="23"/>
      <c r="ALD50" s="23"/>
      <c r="ALE50" s="23"/>
      <c r="ALF50" s="23"/>
      <c r="ALG50" s="23"/>
      <c r="ALH50" s="23"/>
      <c r="ALI50" s="23"/>
      <c r="ALJ50" s="23"/>
      <c r="ALK50" s="23"/>
      <c r="ALL50" s="23"/>
      <c r="ALM50" s="23"/>
      <c r="ALN50" s="23"/>
      <c r="ALO50" s="23"/>
      <c r="ALP50" s="23"/>
      <c r="ALQ50" s="23"/>
      <c r="ALR50" s="23"/>
      <c r="ALS50" s="23"/>
      <c r="ALT50" s="23"/>
      <c r="ALU50" s="23"/>
      <c r="ALV50" s="23"/>
      <c r="ALW50" s="23"/>
      <c r="ALX50" s="23"/>
      <c r="ALY50" s="23"/>
      <c r="ALZ50" s="23"/>
      <c r="AMA50" s="23"/>
      <c r="AMB50" s="23"/>
      <c r="AMC50" s="23"/>
      <c r="AMD50" s="23"/>
      <c r="AME50" s="23"/>
      <c r="AMF50" s="23"/>
      <c r="AMG50" s="23"/>
      <c r="AMH50" s="24"/>
      <c r="AMI50" s="24"/>
      <c r="AMJ50" s="24"/>
    </row>
    <row r="51" spans="1:1024">
      <c r="A51" s="78" t="s">
        <v>121</v>
      </c>
      <c r="B51" s="16">
        <v>900</v>
      </c>
      <c r="C51" s="16">
        <v>90001</v>
      </c>
      <c r="D51" s="16">
        <v>6050</v>
      </c>
      <c r="E51" s="17" t="s">
        <v>64</v>
      </c>
      <c r="F51" s="18">
        <v>0</v>
      </c>
      <c r="G51" s="18">
        <f>H51+I51+K51</f>
        <v>500000</v>
      </c>
      <c r="H51" s="18">
        <v>500000</v>
      </c>
      <c r="I51" s="18">
        <v>0</v>
      </c>
      <c r="J51" s="19"/>
      <c r="K51" s="18">
        <v>0</v>
      </c>
      <c r="L51" s="28" t="s">
        <v>19</v>
      </c>
    </row>
    <row r="52" spans="1:1024">
      <c r="A52" s="91" t="s">
        <v>65</v>
      </c>
      <c r="B52" s="91"/>
      <c r="C52" s="91"/>
      <c r="D52" s="91"/>
      <c r="E52" s="91"/>
      <c r="F52" s="21">
        <f>SUM(F51:F51)</f>
        <v>0</v>
      </c>
      <c r="G52" s="21">
        <f>SUM(G51:G51)</f>
        <v>500000</v>
      </c>
      <c r="H52" s="21">
        <f>SUM(H51:H51)</f>
        <v>500000</v>
      </c>
      <c r="I52" s="21">
        <f>SUM(I51:I51)</f>
        <v>0</v>
      </c>
      <c r="J52" s="22" t="s">
        <v>27</v>
      </c>
      <c r="K52" s="21">
        <f>SUM(K51:K51)</f>
        <v>0</v>
      </c>
      <c r="L52" s="22" t="s">
        <v>28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  <c r="TS52" s="23"/>
      <c r="TT52" s="23"/>
      <c r="TU52" s="23"/>
      <c r="TV52" s="23"/>
      <c r="TW52" s="23"/>
      <c r="TX52" s="23"/>
      <c r="TY52" s="23"/>
      <c r="TZ52" s="23"/>
      <c r="UA52" s="23"/>
      <c r="UB52" s="23"/>
      <c r="UC52" s="23"/>
      <c r="UD52" s="23"/>
      <c r="UE52" s="23"/>
      <c r="UF52" s="23"/>
      <c r="UG52" s="23"/>
      <c r="UH52" s="23"/>
      <c r="UI52" s="23"/>
      <c r="UJ52" s="23"/>
      <c r="UK52" s="23"/>
      <c r="UL52" s="23"/>
      <c r="UM52" s="23"/>
      <c r="UN52" s="23"/>
      <c r="UO52" s="23"/>
      <c r="UP52" s="23"/>
      <c r="UQ52" s="23"/>
      <c r="UR52" s="23"/>
      <c r="US52" s="23"/>
      <c r="UT52" s="23"/>
      <c r="UU52" s="23"/>
      <c r="UV52" s="23"/>
      <c r="UW52" s="23"/>
      <c r="UX52" s="23"/>
      <c r="UY52" s="23"/>
      <c r="UZ52" s="23"/>
      <c r="VA52" s="23"/>
      <c r="VB52" s="23"/>
      <c r="VC52" s="23"/>
      <c r="VD52" s="23"/>
      <c r="VE52" s="23"/>
      <c r="VF52" s="23"/>
      <c r="VG52" s="23"/>
      <c r="VH52" s="23"/>
      <c r="VI52" s="23"/>
      <c r="VJ52" s="23"/>
      <c r="VK52" s="23"/>
      <c r="VL52" s="23"/>
      <c r="VM52" s="23"/>
      <c r="VN52" s="23"/>
      <c r="VO52" s="23"/>
      <c r="VP52" s="23"/>
      <c r="VQ52" s="23"/>
      <c r="VR52" s="23"/>
      <c r="VS52" s="23"/>
      <c r="VT52" s="23"/>
      <c r="VU52" s="23"/>
      <c r="VV52" s="23"/>
      <c r="VW52" s="23"/>
      <c r="VX52" s="23"/>
      <c r="VY52" s="23"/>
      <c r="VZ52" s="23"/>
      <c r="WA52" s="23"/>
      <c r="WB52" s="23"/>
      <c r="WC52" s="23"/>
      <c r="WD52" s="23"/>
      <c r="WE52" s="23"/>
      <c r="WF52" s="23"/>
      <c r="WG52" s="23"/>
      <c r="WH52" s="23"/>
      <c r="WI52" s="23"/>
      <c r="WJ52" s="23"/>
      <c r="WK52" s="23"/>
      <c r="WL52" s="23"/>
      <c r="WM52" s="23"/>
      <c r="WN52" s="23"/>
      <c r="WO52" s="23"/>
      <c r="WP52" s="23"/>
      <c r="WQ52" s="23"/>
      <c r="WR52" s="23"/>
      <c r="WS52" s="23"/>
      <c r="WT52" s="23"/>
      <c r="WU52" s="23"/>
      <c r="WV52" s="23"/>
      <c r="WW52" s="23"/>
      <c r="WX52" s="23"/>
      <c r="WY52" s="23"/>
      <c r="WZ52" s="23"/>
      <c r="XA52" s="23"/>
      <c r="XB52" s="23"/>
      <c r="XC52" s="23"/>
      <c r="XD52" s="23"/>
      <c r="XE52" s="23"/>
      <c r="XF52" s="23"/>
      <c r="XG52" s="23"/>
      <c r="XH52" s="23"/>
      <c r="XI52" s="23"/>
      <c r="XJ52" s="23"/>
      <c r="XK52" s="23"/>
      <c r="XL52" s="23"/>
      <c r="XM52" s="23"/>
      <c r="XN52" s="23"/>
      <c r="XO52" s="23"/>
      <c r="XP52" s="23"/>
      <c r="XQ52" s="23"/>
      <c r="XR52" s="23"/>
      <c r="XS52" s="23"/>
      <c r="XT52" s="23"/>
      <c r="XU52" s="23"/>
      <c r="XV52" s="23"/>
      <c r="XW52" s="23"/>
      <c r="XX52" s="23"/>
      <c r="XY52" s="23"/>
      <c r="XZ52" s="23"/>
      <c r="YA52" s="23"/>
      <c r="YB52" s="23"/>
      <c r="YC52" s="23"/>
      <c r="YD52" s="23"/>
      <c r="YE52" s="23"/>
      <c r="YF52" s="23"/>
      <c r="YG52" s="23"/>
      <c r="YH52" s="23"/>
      <c r="YI52" s="23"/>
      <c r="YJ52" s="23"/>
      <c r="YK52" s="23"/>
      <c r="YL52" s="23"/>
      <c r="YM52" s="23"/>
      <c r="YN52" s="23"/>
      <c r="YO52" s="23"/>
      <c r="YP52" s="23"/>
      <c r="YQ52" s="23"/>
      <c r="YR52" s="23"/>
      <c r="YS52" s="23"/>
      <c r="YT52" s="23"/>
      <c r="YU52" s="23"/>
      <c r="YV52" s="23"/>
      <c r="YW52" s="23"/>
      <c r="YX52" s="23"/>
      <c r="YY52" s="23"/>
      <c r="YZ52" s="23"/>
      <c r="ZA52" s="23"/>
      <c r="ZB52" s="23"/>
      <c r="ZC52" s="23"/>
      <c r="ZD52" s="23"/>
      <c r="ZE52" s="23"/>
      <c r="ZF52" s="23"/>
      <c r="ZG52" s="23"/>
      <c r="ZH52" s="23"/>
      <c r="ZI52" s="23"/>
      <c r="ZJ52" s="23"/>
      <c r="ZK52" s="23"/>
      <c r="ZL52" s="23"/>
      <c r="ZM52" s="23"/>
      <c r="ZN52" s="23"/>
      <c r="ZO52" s="23"/>
      <c r="ZP52" s="23"/>
      <c r="ZQ52" s="23"/>
      <c r="ZR52" s="23"/>
      <c r="ZS52" s="23"/>
      <c r="ZT52" s="23"/>
      <c r="ZU52" s="23"/>
      <c r="ZV52" s="23"/>
      <c r="ZW52" s="23"/>
      <c r="ZX52" s="23"/>
      <c r="ZY52" s="23"/>
      <c r="ZZ52" s="23"/>
      <c r="AAA52" s="23"/>
      <c r="AAB52" s="23"/>
      <c r="AAC52" s="23"/>
      <c r="AAD52" s="23"/>
      <c r="AAE52" s="23"/>
      <c r="AAF52" s="23"/>
      <c r="AAG52" s="23"/>
      <c r="AAH52" s="23"/>
      <c r="AAI52" s="23"/>
      <c r="AAJ52" s="23"/>
      <c r="AAK52" s="23"/>
      <c r="AAL52" s="23"/>
      <c r="AAM52" s="23"/>
      <c r="AAN52" s="23"/>
      <c r="AAO52" s="23"/>
      <c r="AAP52" s="23"/>
      <c r="AAQ52" s="23"/>
      <c r="AAR52" s="23"/>
      <c r="AAS52" s="23"/>
      <c r="AAT52" s="23"/>
      <c r="AAU52" s="23"/>
      <c r="AAV52" s="23"/>
      <c r="AAW52" s="23"/>
      <c r="AAX52" s="23"/>
      <c r="AAY52" s="23"/>
      <c r="AAZ52" s="23"/>
      <c r="ABA52" s="23"/>
      <c r="ABB52" s="23"/>
      <c r="ABC52" s="23"/>
      <c r="ABD52" s="23"/>
      <c r="ABE52" s="23"/>
      <c r="ABF52" s="23"/>
      <c r="ABG52" s="23"/>
      <c r="ABH52" s="23"/>
      <c r="ABI52" s="23"/>
      <c r="ABJ52" s="23"/>
      <c r="ABK52" s="23"/>
      <c r="ABL52" s="23"/>
      <c r="ABM52" s="23"/>
      <c r="ABN52" s="23"/>
      <c r="ABO52" s="23"/>
      <c r="ABP52" s="23"/>
      <c r="ABQ52" s="23"/>
      <c r="ABR52" s="23"/>
      <c r="ABS52" s="23"/>
      <c r="ABT52" s="23"/>
      <c r="ABU52" s="23"/>
      <c r="ABV52" s="23"/>
      <c r="ABW52" s="23"/>
      <c r="ABX52" s="23"/>
      <c r="ABY52" s="23"/>
      <c r="ABZ52" s="23"/>
      <c r="ACA52" s="23"/>
      <c r="ACB52" s="23"/>
      <c r="ACC52" s="23"/>
      <c r="ACD52" s="23"/>
      <c r="ACE52" s="23"/>
      <c r="ACF52" s="23"/>
      <c r="ACG52" s="23"/>
      <c r="ACH52" s="23"/>
      <c r="ACI52" s="23"/>
      <c r="ACJ52" s="23"/>
      <c r="ACK52" s="23"/>
      <c r="ACL52" s="23"/>
      <c r="ACM52" s="23"/>
      <c r="ACN52" s="23"/>
      <c r="ACO52" s="23"/>
      <c r="ACP52" s="23"/>
      <c r="ACQ52" s="23"/>
      <c r="ACR52" s="23"/>
      <c r="ACS52" s="23"/>
      <c r="ACT52" s="23"/>
      <c r="ACU52" s="23"/>
      <c r="ACV52" s="23"/>
      <c r="ACW52" s="23"/>
      <c r="ACX52" s="23"/>
      <c r="ACY52" s="23"/>
      <c r="ACZ52" s="23"/>
      <c r="ADA52" s="23"/>
      <c r="ADB52" s="23"/>
      <c r="ADC52" s="23"/>
      <c r="ADD52" s="23"/>
      <c r="ADE52" s="23"/>
      <c r="ADF52" s="23"/>
      <c r="ADG52" s="23"/>
      <c r="ADH52" s="23"/>
      <c r="ADI52" s="23"/>
      <c r="ADJ52" s="23"/>
      <c r="ADK52" s="23"/>
      <c r="ADL52" s="23"/>
      <c r="ADM52" s="23"/>
      <c r="ADN52" s="23"/>
      <c r="ADO52" s="23"/>
      <c r="ADP52" s="23"/>
      <c r="ADQ52" s="23"/>
      <c r="ADR52" s="23"/>
      <c r="ADS52" s="23"/>
      <c r="ADT52" s="23"/>
      <c r="ADU52" s="23"/>
      <c r="ADV52" s="23"/>
      <c r="ADW52" s="23"/>
      <c r="ADX52" s="23"/>
      <c r="ADY52" s="23"/>
      <c r="ADZ52" s="23"/>
      <c r="AEA52" s="23"/>
      <c r="AEB52" s="23"/>
      <c r="AEC52" s="23"/>
      <c r="AED52" s="23"/>
      <c r="AEE52" s="23"/>
      <c r="AEF52" s="23"/>
      <c r="AEG52" s="23"/>
      <c r="AEH52" s="23"/>
      <c r="AEI52" s="23"/>
      <c r="AEJ52" s="23"/>
      <c r="AEK52" s="23"/>
      <c r="AEL52" s="23"/>
      <c r="AEM52" s="23"/>
      <c r="AEN52" s="23"/>
      <c r="AEO52" s="23"/>
      <c r="AEP52" s="23"/>
      <c r="AEQ52" s="23"/>
      <c r="AER52" s="23"/>
      <c r="AES52" s="23"/>
      <c r="AET52" s="23"/>
      <c r="AEU52" s="23"/>
      <c r="AEV52" s="23"/>
      <c r="AEW52" s="23"/>
      <c r="AEX52" s="23"/>
      <c r="AEY52" s="23"/>
      <c r="AEZ52" s="23"/>
      <c r="AFA52" s="23"/>
      <c r="AFB52" s="23"/>
      <c r="AFC52" s="23"/>
      <c r="AFD52" s="23"/>
      <c r="AFE52" s="23"/>
      <c r="AFF52" s="23"/>
      <c r="AFG52" s="23"/>
      <c r="AFH52" s="23"/>
      <c r="AFI52" s="23"/>
      <c r="AFJ52" s="23"/>
      <c r="AFK52" s="23"/>
      <c r="AFL52" s="23"/>
      <c r="AFM52" s="23"/>
      <c r="AFN52" s="23"/>
      <c r="AFO52" s="23"/>
      <c r="AFP52" s="23"/>
      <c r="AFQ52" s="23"/>
      <c r="AFR52" s="23"/>
      <c r="AFS52" s="23"/>
      <c r="AFT52" s="23"/>
      <c r="AFU52" s="23"/>
      <c r="AFV52" s="23"/>
      <c r="AFW52" s="23"/>
      <c r="AFX52" s="23"/>
      <c r="AFY52" s="23"/>
      <c r="AFZ52" s="23"/>
      <c r="AGA52" s="23"/>
      <c r="AGB52" s="23"/>
      <c r="AGC52" s="23"/>
      <c r="AGD52" s="23"/>
      <c r="AGE52" s="23"/>
      <c r="AGF52" s="23"/>
      <c r="AGG52" s="23"/>
      <c r="AGH52" s="23"/>
      <c r="AGI52" s="23"/>
      <c r="AGJ52" s="23"/>
      <c r="AGK52" s="23"/>
      <c r="AGL52" s="23"/>
      <c r="AGM52" s="23"/>
      <c r="AGN52" s="23"/>
      <c r="AGO52" s="23"/>
      <c r="AGP52" s="23"/>
      <c r="AGQ52" s="23"/>
      <c r="AGR52" s="23"/>
      <c r="AGS52" s="23"/>
      <c r="AGT52" s="23"/>
      <c r="AGU52" s="23"/>
      <c r="AGV52" s="23"/>
      <c r="AGW52" s="23"/>
      <c r="AGX52" s="23"/>
      <c r="AGY52" s="23"/>
      <c r="AGZ52" s="23"/>
      <c r="AHA52" s="23"/>
      <c r="AHB52" s="23"/>
      <c r="AHC52" s="23"/>
      <c r="AHD52" s="23"/>
      <c r="AHE52" s="23"/>
      <c r="AHF52" s="23"/>
      <c r="AHG52" s="23"/>
      <c r="AHH52" s="23"/>
      <c r="AHI52" s="23"/>
      <c r="AHJ52" s="23"/>
      <c r="AHK52" s="23"/>
      <c r="AHL52" s="23"/>
      <c r="AHM52" s="23"/>
      <c r="AHN52" s="23"/>
      <c r="AHO52" s="23"/>
      <c r="AHP52" s="23"/>
      <c r="AHQ52" s="23"/>
      <c r="AHR52" s="23"/>
      <c r="AHS52" s="23"/>
      <c r="AHT52" s="23"/>
      <c r="AHU52" s="23"/>
      <c r="AHV52" s="23"/>
      <c r="AHW52" s="23"/>
      <c r="AHX52" s="23"/>
      <c r="AHY52" s="23"/>
      <c r="AHZ52" s="23"/>
      <c r="AIA52" s="23"/>
      <c r="AIB52" s="23"/>
      <c r="AIC52" s="23"/>
      <c r="AID52" s="23"/>
      <c r="AIE52" s="23"/>
      <c r="AIF52" s="23"/>
      <c r="AIG52" s="23"/>
      <c r="AIH52" s="23"/>
      <c r="AII52" s="23"/>
      <c r="AIJ52" s="23"/>
      <c r="AIK52" s="23"/>
      <c r="AIL52" s="23"/>
      <c r="AIM52" s="23"/>
      <c r="AIN52" s="23"/>
      <c r="AIO52" s="23"/>
      <c r="AIP52" s="23"/>
      <c r="AIQ52" s="23"/>
      <c r="AIR52" s="23"/>
      <c r="AIS52" s="23"/>
      <c r="AIT52" s="23"/>
      <c r="AIU52" s="23"/>
      <c r="AIV52" s="23"/>
      <c r="AIW52" s="23"/>
      <c r="AIX52" s="23"/>
      <c r="AIY52" s="23"/>
      <c r="AIZ52" s="23"/>
      <c r="AJA52" s="23"/>
      <c r="AJB52" s="23"/>
      <c r="AJC52" s="23"/>
      <c r="AJD52" s="23"/>
      <c r="AJE52" s="23"/>
      <c r="AJF52" s="23"/>
      <c r="AJG52" s="23"/>
      <c r="AJH52" s="23"/>
      <c r="AJI52" s="23"/>
      <c r="AJJ52" s="23"/>
      <c r="AJK52" s="23"/>
      <c r="AJL52" s="23"/>
      <c r="AJM52" s="23"/>
      <c r="AJN52" s="23"/>
      <c r="AJO52" s="23"/>
      <c r="AJP52" s="23"/>
      <c r="AJQ52" s="23"/>
      <c r="AJR52" s="23"/>
      <c r="AJS52" s="23"/>
      <c r="AJT52" s="23"/>
      <c r="AJU52" s="23"/>
      <c r="AJV52" s="23"/>
      <c r="AJW52" s="23"/>
      <c r="AJX52" s="23"/>
      <c r="AJY52" s="23"/>
      <c r="AJZ52" s="23"/>
      <c r="AKA52" s="23"/>
      <c r="AKB52" s="23"/>
      <c r="AKC52" s="23"/>
      <c r="AKD52" s="23"/>
      <c r="AKE52" s="23"/>
      <c r="AKF52" s="23"/>
      <c r="AKG52" s="23"/>
      <c r="AKH52" s="23"/>
      <c r="AKI52" s="23"/>
      <c r="AKJ52" s="23"/>
      <c r="AKK52" s="23"/>
      <c r="AKL52" s="23"/>
      <c r="AKM52" s="23"/>
      <c r="AKN52" s="23"/>
      <c r="AKO52" s="23"/>
      <c r="AKP52" s="23"/>
      <c r="AKQ52" s="23"/>
      <c r="AKR52" s="23"/>
      <c r="AKS52" s="23"/>
      <c r="AKT52" s="23"/>
      <c r="AKU52" s="23"/>
      <c r="AKV52" s="23"/>
      <c r="AKW52" s="23"/>
      <c r="AKX52" s="23"/>
      <c r="AKY52" s="23"/>
      <c r="AKZ52" s="23"/>
      <c r="ALA52" s="23"/>
      <c r="ALB52" s="23"/>
      <c r="ALC52" s="23"/>
      <c r="ALD52" s="23"/>
      <c r="ALE52" s="23"/>
      <c r="ALF52" s="23"/>
      <c r="ALG52" s="23"/>
      <c r="ALH52" s="23"/>
      <c r="ALI52" s="23"/>
      <c r="ALJ52" s="23"/>
      <c r="ALK52" s="23"/>
      <c r="ALL52" s="23"/>
      <c r="ALM52" s="23"/>
      <c r="ALN52" s="23"/>
      <c r="ALO52" s="23"/>
      <c r="ALP52" s="23"/>
      <c r="ALQ52" s="23"/>
      <c r="ALR52" s="23"/>
      <c r="ALS52" s="23"/>
      <c r="ALT52" s="23"/>
      <c r="ALU52" s="23"/>
      <c r="ALV52" s="23"/>
      <c r="ALW52" s="23"/>
      <c r="ALX52" s="23"/>
      <c r="ALY52" s="23"/>
      <c r="ALZ52" s="23"/>
      <c r="AMA52" s="23"/>
      <c r="AMB52" s="23"/>
      <c r="AMC52" s="23"/>
      <c r="AMD52" s="23"/>
      <c r="AME52" s="23"/>
      <c r="AMF52" s="23"/>
      <c r="AMG52" s="23"/>
      <c r="AMH52" s="24"/>
      <c r="AMI52" s="24"/>
      <c r="AMJ52" s="24"/>
    </row>
    <row r="53" spans="1:1024">
      <c r="A53" s="78" t="s">
        <v>122</v>
      </c>
      <c r="B53" s="16">
        <v>900</v>
      </c>
      <c r="C53" s="16">
        <v>90015</v>
      </c>
      <c r="D53" s="16">
        <v>6050</v>
      </c>
      <c r="E53" s="26" t="s">
        <v>67</v>
      </c>
      <c r="F53" s="27">
        <v>0</v>
      </c>
      <c r="G53" s="27">
        <f>H53+I53+K53</f>
        <v>17300</v>
      </c>
      <c r="H53" s="27">
        <f>19374-1700-374</f>
        <v>17300</v>
      </c>
      <c r="I53" s="27">
        <v>0</v>
      </c>
      <c r="J53" s="28"/>
      <c r="K53" s="27">
        <v>0</v>
      </c>
      <c r="L53" s="28" t="s">
        <v>19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  <c r="TH53" s="23"/>
      <c r="TI53" s="23"/>
      <c r="TJ53" s="23"/>
      <c r="TK53" s="23"/>
      <c r="TL53" s="23"/>
      <c r="TM53" s="23"/>
      <c r="TN53" s="23"/>
      <c r="TO53" s="23"/>
      <c r="TP53" s="23"/>
      <c r="TQ53" s="23"/>
      <c r="TR53" s="23"/>
      <c r="TS53" s="23"/>
      <c r="TT53" s="23"/>
      <c r="TU53" s="23"/>
      <c r="TV53" s="23"/>
      <c r="TW53" s="23"/>
      <c r="TX53" s="23"/>
      <c r="TY53" s="23"/>
      <c r="TZ53" s="23"/>
      <c r="UA53" s="23"/>
      <c r="UB53" s="23"/>
      <c r="UC53" s="23"/>
      <c r="UD53" s="23"/>
      <c r="UE53" s="23"/>
      <c r="UF53" s="23"/>
      <c r="UG53" s="23"/>
      <c r="UH53" s="23"/>
      <c r="UI53" s="23"/>
      <c r="UJ53" s="23"/>
      <c r="UK53" s="23"/>
      <c r="UL53" s="23"/>
      <c r="UM53" s="23"/>
      <c r="UN53" s="23"/>
      <c r="UO53" s="23"/>
      <c r="UP53" s="23"/>
      <c r="UQ53" s="23"/>
      <c r="UR53" s="23"/>
      <c r="US53" s="23"/>
      <c r="UT53" s="23"/>
      <c r="UU53" s="23"/>
      <c r="UV53" s="23"/>
      <c r="UW53" s="23"/>
      <c r="UX53" s="23"/>
      <c r="UY53" s="23"/>
      <c r="UZ53" s="23"/>
      <c r="VA53" s="23"/>
      <c r="VB53" s="23"/>
      <c r="VC53" s="23"/>
      <c r="VD53" s="23"/>
      <c r="VE53" s="23"/>
      <c r="VF53" s="23"/>
      <c r="VG53" s="23"/>
      <c r="VH53" s="23"/>
      <c r="VI53" s="23"/>
      <c r="VJ53" s="23"/>
      <c r="VK53" s="23"/>
      <c r="VL53" s="23"/>
      <c r="VM53" s="23"/>
      <c r="VN53" s="23"/>
      <c r="VO53" s="23"/>
      <c r="VP53" s="23"/>
      <c r="VQ53" s="23"/>
      <c r="VR53" s="23"/>
      <c r="VS53" s="23"/>
      <c r="VT53" s="23"/>
      <c r="VU53" s="23"/>
      <c r="VV53" s="23"/>
      <c r="VW53" s="23"/>
      <c r="VX53" s="23"/>
      <c r="VY53" s="23"/>
      <c r="VZ53" s="23"/>
      <c r="WA53" s="23"/>
      <c r="WB53" s="23"/>
      <c r="WC53" s="23"/>
      <c r="WD53" s="23"/>
      <c r="WE53" s="23"/>
      <c r="WF53" s="23"/>
      <c r="WG53" s="23"/>
      <c r="WH53" s="23"/>
      <c r="WI53" s="23"/>
      <c r="WJ53" s="23"/>
      <c r="WK53" s="23"/>
      <c r="WL53" s="23"/>
      <c r="WM53" s="23"/>
      <c r="WN53" s="23"/>
      <c r="WO53" s="23"/>
      <c r="WP53" s="23"/>
      <c r="WQ53" s="23"/>
      <c r="WR53" s="23"/>
      <c r="WS53" s="23"/>
      <c r="WT53" s="23"/>
      <c r="WU53" s="23"/>
      <c r="WV53" s="23"/>
      <c r="WW53" s="23"/>
      <c r="WX53" s="23"/>
      <c r="WY53" s="23"/>
      <c r="WZ53" s="23"/>
      <c r="XA53" s="23"/>
      <c r="XB53" s="23"/>
      <c r="XC53" s="23"/>
      <c r="XD53" s="23"/>
      <c r="XE53" s="23"/>
      <c r="XF53" s="23"/>
      <c r="XG53" s="23"/>
      <c r="XH53" s="23"/>
      <c r="XI53" s="23"/>
      <c r="XJ53" s="23"/>
      <c r="XK53" s="23"/>
      <c r="XL53" s="23"/>
      <c r="XM53" s="23"/>
      <c r="XN53" s="23"/>
      <c r="XO53" s="23"/>
      <c r="XP53" s="23"/>
      <c r="XQ53" s="23"/>
      <c r="XR53" s="23"/>
      <c r="XS53" s="23"/>
      <c r="XT53" s="23"/>
      <c r="XU53" s="23"/>
      <c r="XV53" s="23"/>
      <c r="XW53" s="23"/>
      <c r="XX53" s="23"/>
      <c r="XY53" s="23"/>
      <c r="XZ53" s="23"/>
      <c r="YA53" s="23"/>
      <c r="YB53" s="23"/>
      <c r="YC53" s="23"/>
      <c r="YD53" s="23"/>
      <c r="YE53" s="23"/>
      <c r="YF53" s="23"/>
      <c r="YG53" s="23"/>
      <c r="YH53" s="23"/>
      <c r="YI53" s="23"/>
      <c r="YJ53" s="23"/>
      <c r="YK53" s="23"/>
      <c r="YL53" s="23"/>
      <c r="YM53" s="23"/>
      <c r="YN53" s="23"/>
      <c r="YO53" s="23"/>
      <c r="YP53" s="23"/>
      <c r="YQ53" s="23"/>
      <c r="YR53" s="23"/>
      <c r="YS53" s="23"/>
      <c r="YT53" s="23"/>
      <c r="YU53" s="23"/>
      <c r="YV53" s="23"/>
      <c r="YW53" s="23"/>
      <c r="YX53" s="23"/>
      <c r="YY53" s="23"/>
      <c r="YZ53" s="23"/>
      <c r="ZA53" s="23"/>
      <c r="ZB53" s="23"/>
      <c r="ZC53" s="23"/>
      <c r="ZD53" s="23"/>
      <c r="ZE53" s="23"/>
      <c r="ZF53" s="23"/>
      <c r="ZG53" s="23"/>
      <c r="ZH53" s="23"/>
      <c r="ZI53" s="23"/>
      <c r="ZJ53" s="23"/>
      <c r="ZK53" s="23"/>
      <c r="ZL53" s="23"/>
      <c r="ZM53" s="23"/>
      <c r="ZN53" s="23"/>
      <c r="ZO53" s="23"/>
      <c r="ZP53" s="23"/>
      <c r="ZQ53" s="23"/>
      <c r="ZR53" s="23"/>
      <c r="ZS53" s="23"/>
      <c r="ZT53" s="23"/>
      <c r="ZU53" s="23"/>
      <c r="ZV53" s="23"/>
      <c r="ZW53" s="23"/>
      <c r="ZX53" s="23"/>
      <c r="ZY53" s="23"/>
      <c r="ZZ53" s="23"/>
      <c r="AAA53" s="23"/>
      <c r="AAB53" s="23"/>
      <c r="AAC53" s="23"/>
      <c r="AAD53" s="23"/>
      <c r="AAE53" s="23"/>
      <c r="AAF53" s="23"/>
      <c r="AAG53" s="23"/>
      <c r="AAH53" s="23"/>
      <c r="AAI53" s="23"/>
      <c r="AAJ53" s="23"/>
      <c r="AAK53" s="23"/>
      <c r="AAL53" s="23"/>
      <c r="AAM53" s="23"/>
      <c r="AAN53" s="23"/>
      <c r="AAO53" s="23"/>
      <c r="AAP53" s="23"/>
      <c r="AAQ53" s="23"/>
      <c r="AAR53" s="23"/>
      <c r="AAS53" s="23"/>
      <c r="AAT53" s="23"/>
      <c r="AAU53" s="23"/>
      <c r="AAV53" s="23"/>
      <c r="AAW53" s="23"/>
      <c r="AAX53" s="23"/>
      <c r="AAY53" s="23"/>
      <c r="AAZ53" s="23"/>
      <c r="ABA53" s="23"/>
      <c r="ABB53" s="23"/>
      <c r="ABC53" s="23"/>
      <c r="ABD53" s="23"/>
      <c r="ABE53" s="23"/>
      <c r="ABF53" s="23"/>
      <c r="ABG53" s="23"/>
      <c r="ABH53" s="23"/>
      <c r="ABI53" s="23"/>
      <c r="ABJ53" s="23"/>
      <c r="ABK53" s="23"/>
      <c r="ABL53" s="23"/>
      <c r="ABM53" s="23"/>
      <c r="ABN53" s="23"/>
      <c r="ABO53" s="23"/>
      <c r="ABP53" s="23"/>
      <c r="ABQ53" s="23"/>
      <c r="ABR53" s="23"/>
      <c r="ABS53" s="23"/>
      <c r="ABT53" s="23"/>
      <c r="ABU53" s="23"/>
      <c r="ABV53" s="23"/>
      <c r="ABW53" s="23"/>
      <c r="ABX53" s="23"/>
      <c r="ABY53" s="23"/>
      <c r="ABZ53" s="23"/>
      <c r="ACA53" s="23"/>
      <c r="ACB53" s="23"/>
      <c r="ACC53" s="23"/>
      <c r="ACD53" s="23"/>
      <c r="ACE53" s="23"/>
      <c r="ACF53" s="23"/>
      <c r="ACG53" s="23"/>
      <c r="ACH53" s="23"/>
      <c r="ACI53" s="23"/>
      <c r="ACJ53" s="23"/>
      <c r="ACK53" s="23"/>
      <c r="ACL53" s="23"/>
      <c r="ACM53" s="23"/>
      <c r="ACN53" s="23"/>
      <c r="ACO53" s="23"/>
      <c r="ACP53" s="23"/>
      <c r="ACQ53" s="23"/>
      <c r="ACR53" s="23"/>
      <c r="ACS53" s="23"/>
      <c r="ACT53" s="23"/>
      <c r="ACU53" s="23"/>
      <c r="ACV53" s="23"/>
      <c r="ACW53" s="23"/>
      <c r="ACX53" s="23"/>
      <c r="ACY53" s="23"/>
      <c r="ACZ53" s="23"/>
      <c r="ADA53" s="23"/>
      <c r="ADB53" s="23"/>
      <c r="ADC53" s="23"/>
      <c r="ADD53" s="23"/>
      <c r="ADE53" s="23"/>
      <c r="ADF53" s="23"/>
      <c r="ADG53" s="23"/>
      <c r="ADH53" s="23"/>
      <c r="ADI53" s="23"/>
      <c r="ADJ53" s="23"/>
      <c r="ADK53" s="23"/>
      <c r="ADL53" s="23"/>
      <c r="ADM53" s="23"/>
      <c r="ADN53" s="23"/>
      <c r="ADO53" s="23"/>
      <c r="ADP53" s="23"/>
      <c r="ADQ53" s="23"/>
      <c r="ADR53" s="23"/>
      <c r="ADS53" s="23"/>
      <c r="ADT53" s="23"/>
      <c r="ADU53" s="23"/>
      <c r="ADV53" s="23"/>
      <c r="ADW53" s="23"/>
      <c r="ADX53" s="23"/>
      <c r="ADY53" s="23"/>
      <c r="ADZ53" s="23"/>
      <c r="AEA53" s="23"/>
      <c r="AEB53" s="23"/>
      <c r="AEC53" s="23"/>
      <c r="AED53" s="23"/>
      <c r="AEE53" s="23"/>
      <c r="AEF53" s="23"/>
      <c r="AEG53" s="23"/>
      <c r="AEH53" s="23"/>
      <c r="AEI53" s="23"/>
      <c r="AEJ53" s="23"/>
      <c r="AEK53" s="23"/>
      <c r="AEL53" s="23"/>
      <c r="AEM53" s="23"/>
      <c r="AEN53" s="23"/>
      <c r="AEO53" s="23"/>
      <c r="AEP53" s="23"/>
      <c r="AEQ53" s="23"/>
      <c r="AER53" s="23"/>
      <c r="AES53" s="23"/>
      <c r="AET53" s="23"/>
      <c r="AEU53" s="23"/>
      <c r="AEV53" s="23"/>
      <c r="AEW53" s="23"/>
      <c r="AEX53" s="23"/>
      <c r="AEY53" s="23"/>
      <c r="AEZ53" s="23"/>
      <c r="AFA53" s="23"/>
      <c r="AFB53" s="23"/>
      <c r="AFC53" s="23"/>
      <c r="AFD53" s="23"/>
      <c r="AFE53" s="23"/>
      <c r="AFF53" s="23"/>
      <c r="AFG53" s="23"/>
      <c r="AFH53" s="23"/>
      <c r="AFI53" s="23"/>
      <c r="AFJ53" s="23"/>
      <c r="AFK53" s="23"/>
      <c r="AFL53" s="23"/>
      <c r="AFM53" s="23"/>
      <c r="AFN53" s="23"/>
      <c r="AFO53" s="23"/>
      <c r="AFP53" s="23"/>
      <c r="AFQ53" s="23"/>
      <c r="AFR53" s="23"/>
      <c r="AFS53" s="23"/>
      <c r="AFT53" s="23"/>
      <c r="AFU53" s="23"/>
      <c r="AFV53" s="23"/>
      <c r="AFW53" s="23"/>
      <c r="AFX53" s="23"/>
      <c r="AFY53" s="23"/>
      <c r="AFZ53" s="23"/>
      <c r="AGA53" s="23"/>
      <c r="AGB53" s="23"/>
      <c r="AGC53" s="23"/>
      <c r="AGD53" s="23"/>
      <c r="AGE53" s="23"/>
      <c r="AGF53" s="23"/>
      <c r="AGG53" s="23"/>
      <c r="AGH53" s="23"/>
      <c r="AGI53" s="23"/>
      <c r="AGJ53" s="23"/>
      <c r="AGK53" s="23"/>
      <c r="AGL53" s="23"/>
      <c r="AGM53" s="23"/>
      <c r="AGN53" s="23"/>
      <c r="AGO53" s="23"/>
      <c r="AGP53" s="23"/>
      <c r="AGQ53" s="23"/>
      <c r="AGR53" s="23"/>
      <c r="AGS53" s="23"/>
      <c r="AGT53" s="23"/>
      <c r="AGU53" s="23"/>
      <c r="AGV53" s="23"/>
      <c r="AGW53" s="23"/>
      <c r="AGX53" s="23"/>
      <c r="AGY53" s="23"/>
      <c r="AGZ53" s="23"/>
      <c r="AHA53" s="23"/>
      <c r="AHB53" s="23"/>
      <c r="AHC53" s="23"/>
      <c r="AHD53" s="23"/>
      <c r="AHE53" s="23"/>
      <c r="AHF53" s="23"/>
      <c r="AHG53" s="23"/>
      <c r="AHH53" s="23"/>
      <c r="AHI53" s="23"/>
      <c r="AHJ53" s="23"/>
      <c r="AHK53" s="23"/>
      <c r="AHL53" s="23"/>
      <c r="AHM53" s="23"/>
      <c r="AHN53" s="23"/>
      <c r="AHO53" s="23"/>
      <c r="AHP53" s="23"/>
      <c r="AHQ53" s="23"/>
      <c r="AHR53" s="23"/>
      <c r="AHS53" s="23"/>
      <c r="AHT53" s="23"/>
      <c r="AHU53" s="23"/>
      <c r="AHV53" s="23"/>
      <c r="AHW53" s="23"/>
      <c r="AHX53" s="23"/>
      <c r="AHY53" s="23"/>
      <c r="AHZ53" s="23"/>
      <c r="AIA53" s="23"/>
      <c r="AIB53" s="23"/>
      <c r="AIC53" s="23"/>
      <c r="AID53" s="23"/>
      <c r="AIE53" s="23"/>
      <c r="AIF53" s="23"/>
      <c r="AIG53" s="23"/>
      <c r="AIH53" s="23"/>
      <c r="AII53" s="23"/>
      <c r="AIJ53" s="23"/>
      <c r="AIK53" s="23"/>
      <c r="AIL53" s="23"/>
      <c r="AIM53" s="23"/>
      <c r="AIN53" s="23"/>
      <c r="AIO53" s="23"/>
      <c r="AIP53" s="23"/>
      <c r="AIQ53" s="23"/>
      <c r="AIR53" s="23"/>
      <c r="AIS53" s="23"/>
      <c r="AIT53" s="23"/>
      <c r="AIU53" s="23"/>
      <c r="AIV53" s="23"/>
      <c r="AIW53" s="23"/>
      <c r="AIX53" s="23"/>
      <c r="AIY53" s="23"/>
      <c r="AIZ53" s="23"/>
      <c r="AJA53" s="23"/>
      <c r="AJB53" s="23"/>
      <c r="AJC53" s="23"/>
      <c r="AJD53" s="23"/>
      <c r="AJE53" s="23"/>
      <c r="AJF53" s="23"/>
      <c r="AJG53" s="23"/>
      <c r="AJH53" s="23"/>
      <c r="AJI53" s="23"/>
      <c r="AJJ53" s="23"/>
      <c r="AJK53" s="23"/>
      <c r="AJL53" s="23"/>
      <c r="AJM53" s="23"/>
      <c r="AJN53" s="23"/>
      <c r="AJO53" s="23"/>
      <c r="AJP53" s="23"/>
      <c r="AJQ53" s="23"/>
      <c r="AJR53" s="23"/>
      <c r="AJS53" s="23"/>
      <c r="AJT53" s="23"/>
      <c r="AJU53" s="23"/>
      <c r="AJV53" s="23"/>
      <c r="AJW53" s="23"/>
      <c r="AJX53" s="23"/>
      <c r="AJY53" s="23"/>
      <c r="AJZ53" s="23"/>
      <c r="AKA53" s="23"/>
      <c r="AKB53" s="23"/>
      <c r="AKC53" s="23"/>
      <c r="AKD53" s="23"/>
      <c r="AKE53" s="23"/>
      <c r="AKF53" s="23"/>
      <c r="AKG53" s="23"/>
      <c r="AKH53" s="23"/>
      <c r="AKI53" s="23"/>
      <c r="AKJ53" s="23"/>
      <c r="AKK53" s="23"/>
      <c r="AKL53" s="23"/>
      <c r="AKM53" s="23"/>
      <c r="AKN53" s="23"/>
      <c r="AKO53" s="23"/>
      <c r="AKP53" s="23"/>
      <c r="AKQ53" s="23"/>
      <c r="AKR53" s="23"/>
      <c r="AKS53" s="23"/>
      <c r="AKT53" s="23"/>
      <c r="AKU53" s="23"/>
      <c r="AKV53" s="23"/>
      <c r="AKW53" s="23"/>
      <c r="AKX53" s="23"/>
      <c r="AKY53" s="23"/>
      <c r="AKZ53" s="23"/>
      <c r="ALA53" s="23"/>
      <c r="ALB53" s="23"/>
      <c r="ALC53" s="23"/>
      <c r="ALD53" s="23"/>
      <c r="ALE53" s="23"/>
      <c r="ALF53" s="23"/>
      <c r="ALG53" s="23"/>
      <c r="ALH53" s="23"/>
      <c r="ALI53" s="23"/>
      <c r="ALJ53" s="23"/>
      <c r="ALK53" s="23"/>
      <c r="ALL53" s="23"/>
      <c r="ALM53" s="23"/>
      <c r="ALN53" s="23"/>
      <c r="ALO53" s="23"/>
      <c r="ALP53" s="23"/>
      <c r="ALQ53" s="23"/>
      <c r="ALR53" s="23"/>
      <c r="ALS53" s="23"/>
      <c r="ALT53" s="23"/>
      <c r="ALU53" s="23"/>
      <c r="ALV53" s="23"/>
      <c r="ALW53" s="23"/>
      <c r="ALX53" s="23"/>
      <c r="ALY53" s="23"/>
      <c r="ALZ53" s="23"/>
      <c r="AMA53" s="23"/>
      <c r="AMB53" s="23"/>
      <c r="AMC53" s="23"/>
      <c r="AMD53" s="23"/>
      <c r="AME53" s="23"/>
      <c r="AMF53" s="23"/>
      <c r="AMG53" s="23"/>
      <c r="AMH53" s="24"/>
      <c r="AMI53" s="24"/>
      <c r="AMJ53" s="24"/>
    </row>
    <row r="54" spans="1:1024" ht="30">
      <c r="A54" s="78" t="s">
        <v>123</v>
      </c>
      <c r="B54" s="16">
        <v>900</v>
      </c>
      <c r="C54" s="16">
        <v>90015</v>
      </c>
      <c r="D54" s="16">
        <v>6050</v>
      </c>
      <c r="E54" s="26" t="s">
        <v>141</v>
      </c>
      <c r="F54" s="27">
        <v>0</v>
      </c>
      <c r="G54" s="18">
        <f>H54+I54+K54</f>
        <v>42429</v>
      </c>
      <c r="H54" s="27">
        <f>23917+18512</f>
        <v>42429</v>
      </c>
      <c r="I54" s="27">
        <v>0</v>
      </c>
      <c r="J54" s="28"/>
      <c r="K54" s="27">
        <v>0</v>
      </c>
      <c r="L54" s="28" t="s">
        <v>19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  <c r="TI54" s="23"/>
      <c r="TJ54" s="23"/>
      <c r="TK54" s="23"/>
      <c r="TL54" s="23"/>
      <c r="TM54" s="23"/>
      <c r="TN54" s="23"/>
      <c r="TO54" s="23"/>
      <c r="TP54" s="23"/>
      <c r="TQ54" s="23"/>
      <c r="TR54" s="23"/>
      <c r="TS54" s="23"/>
      <c r="TT54" s="23"/>
      <c r="TU54" s="23"/>
      <c r="TV54" s="23"/>
      <c r="TW54" s="23"/>
      <c r="TX54" s="23"/>
      <c r="TY54" s="23"/>
      <c r="TZ54" s="23"/>
      <c r="UA54" s="23"/>
      <c r="UB54" s="23"/>
      <c r="UC54" s="23"/>
      <c r="UD54" s="23"/>
      <c r="UE54" s="23"/>
      <c r="UF54" s="23"/>
      <c r="UG54" s="23"/>
      <c r="UH54" s="23"/>
      <c r="UI54" s="23"/>
      <c r="UJ54" s="23"/>
      <c r="UK54" s="23"/>
      <c r="UL54" s="23"/>
      <c r="UM54" s="23"/>
      <c r="UN54" s="23"/>
      <c r="UO54" s="23"/>
      <c r="UP54" s="23"/>
      <c r="UQ54" s="23"/>
      <c r="UR54" s="23"/>
      <c r="US54" s="23"/>
      <c r="UT54" s="23"/>
      <c r="UU54" s="23"/>
      <c r="UV54" s="23"/>
      <c r="UW54" s="23"/>
      <c r="UX54" s="23"/>
      <c r="UY54" s="23"/>
      <c r="UZ54" s="23"/>
      <c r="VA54" s="23"/>
      <c r="VB54" s="23"/>
      <c r="VC54" s="23"/>
      <c r="VD54" s="23"/>
      <c r="VE54" s="23"/>
      <c r="VF54" s="23"/>
      <c r="VG54" s="23"/>
      <c r="VH54" s="23"/>
      <c r="VI54" s="23"/>
      <c r="VJ54" s="23"/>
      <c r="VK54" s="23"/>
      <c r="VL54" s="23"/>
      <c r="VM54" s="23"/>
      <c r="VN54" s="23"/>
      <c r="VO54" s="23"/>
      <c r="VP54" s="23"/>
      <c r="VQ54" s="23"/>
      <c r="VR54" s="23"/>
      <c r="VS54" s="23"/>
      <c r="VT54" s="23"/>
      <c r="VU54" s="23"/>
      <c r="VV54" s="23"/>
      <c r="VW54" s="23"/>
      <c r="VX54" s="23"/>
      <c r="VY54" s="23"/>
      <c r="VZ54" s="23"/>
      <c r="WA54" s="23"/>
      <c r="WB54" s="23"/>
      <c r="WC54" s="23"/>
      <c r="WD54" s="23"/>
      <c r="WE54" s="23"/>
      <c r="WF54" s="23"/>
      <c r="WG54" s="23"/>
      <c r="WH54" s="23"/>
      <c r="WI54" s="23"/>
      <c r="WJ54" s="23"/>
      <c r="WK54" s="23"/>
      <c r="WL54" s="23"/>
      <c r="WM54" s="23"/>
      <c r="WN54" s="23"/>
      <c r="WO54" s="23"/>
      <c r="WP54" s="23"/>
      <c r="WQ54" s="23"/>
      <c r="WR54" s="23"/>
      <c r="WS54" s="23"/>
      <c r="WT54" s="23"/>
      <c r="WU54" s="23"/>
      <c r="WV54" s="23"/>
      <c r="WW54" s="23"/>
      <c r="WX54" s="23"/>
      <c r="WY54" s="23"/>
      <c r="WZ54" s="23"/>
      <c r="XA54" s="23"/>
      <c r="XB54" s="23"/>
      <c r="XC54" s="23"/>
      <c r="XD54" s="23"/>
      <c r="XE54" s="23"/>
      <c r="XF54" s="23"/>
      <c r="XG54" s="23"/>
      <c r="XH54" s="23"/>
      <c r="XI54" s="23"/>
      <c r="XJ54" s="23"/>
      <c r="XK54" s="23"/>
      <c r="XL54" s="23"/>
      <c r="XM54" s="23"/>
      <c r="XN54" s="23"/>
      <c r="XO54" s="23"/>
      <c r="XP54" s="23"/>
      <c r="XQ54" s="23"/>
      <c r="XR54" s="23"/>
      <c r="XS54" s="23"/>
      <c r="XT54" s="23"/>
      <c r="XU54" s="23"/>
      <c r="XV54" s="23"/>
      <c r="XW54" s="23"/>
      <c r="XX54" s="23"/>
      <c r="XY54" s="23"/>
      <c r="XZ54" s="23"/>
      <c r="YA54" s="23"/>
      <c r="YB54" s="23"/>
      <c r="YC54" s="23"/>
      <c r="YD54" s="23"/>
      <c r="YE54" s="23"/>
      <c r="YF54" s="23"/>
      <c r="YG54" s="23"/>
      <c r="YH54" s="23"/>
      <c r="YI54" s="23"/>
      <c r="YJ54" s="23"/>
      <c r="YK54" s="23"/>
      <c r="YL54" s="23"/>
      <c r="YM54" s="23"/>
      <c r="YN54" s="23"/>
      <c r="YO54" s="23"/>
      <c r="YP54" s="23"/>
      <c r="YQ54" s="23"/>
      <c r="YR54" s="23"/>
      <c r="YS54" s="23"/>
      <c r="YT54" s="23"/>
      <c r="YU54" s="23"/>
      <c r="YV54" s="23"/>
      <c r="YW54" s="23"/>
      <c r="YX54" s="23"/>
      <c r="YY54" s="23"/>
      <c r="YZ54" s="23"/>
      <c r="ZA54" s="23"/>
      <c r="ZB54" s="23"/>
      <c r="ZC54" s="23"/>
      <c r="ZD54" s="23"/>
      <c r="ZE54" s="23"/>
      <c r="ZF54" s="23"/>
      <c r="ZG54" s="23"/>
      <c r="ZH54" s="23"/>
      <c r="ZI54" s="23"/>
      <c r="ZJ54" s="23"/>
      <c r="ZK54" s="23"/>
      <c r="ZL54" s="23"/>
      <c r="ZM54" s="23"/>
      <c r="ZN54" s="23"/>
      <c r="ZO54" s="23"/>
      <c r="ZP54" s="23"/>
      <c r="ZQ54" s="23"/>
      <c r="ZR54" s="23"/>
      <c r="ZS54" s="23"/>
      <c r="ZT54" s="23"/>
      <c r="ZU54" s="23"/>
      <c r="ZV54" s="23"/>
      <c r="ZW54" s="23"/>
      <c r="ZX54" s="23"/>
      <c r="ZY54" s="23"/>
      <c r="ZZ54" s="23"/>
      <c r="AAA54" s="23"/>
      <c r="AAB54" s="23"/>
      <c r="AAC54" s="23"/>
      <c r="AAD54" s="23"/>
      <c r="AAE54" s="23"/>
      <c r="AAF54" s="23"/>
      <c r="AAG54" s="23"/>
      <c r="AAH54" s="23"/>
      <c r="AAI54" s="23"/>
      <c r="AAJ54" s="23"/>
      <c r="AAK54" s="23"/>
      <c r="AAL54" s="23"/>
      <c r="AAM54" s="23"/>
      <c r="AAN54" s="23"/>
      <c r="AAO54" s="23"/>
      <c r="AAP54" s="23"/>
      <c r="AAQ54" s="23"/>
      <c r="AAR54" s="23"/>
      <c r="AAS54" s="23"/>
      <c r="AAT54" s="23"/>
      <c r="AAU54" s="23"/>
      <c r="AAV54" s="23"/>
      <c r="AAW54" s="23"/>
      <c r="AAX54" s="23"/>
      <c r="AAY54" s="23"/>
      <c r="AAZ54" s="23"/>
      <c r="ABA54" s="23"/>
      <c r="ABB54" s="23"/>
      <c r="ABC54" s="23"/>
      <c r="ABD54" s="23"/>
      <c r="ABE54" s="23"/>
      <c r="ABF54" s="23"/>
      <c r="ABG54" s="23"/>
      <c r="ABH54" s="23"/>
      <c r="ABI54" s="23"/>
      <c r="ABJ54" s="23"/>
      <c r="ABK54" s="23"/>
      <c r="ABL54" s="23"/>
      <c r="ABM54" s="23"/>
      <c r="ABN54" s="23"/>
      <c r="ABO54" s="23"/>
      <c r="ABP54" s="23"/>
      <c r="ABQ54" s="23"/>
      <c r="ABR54" s="23"/>
      <c r="ABS54" s="23"/>
      <c r="ABT54" s="23"/>
      <c r="ABU54" s="23"/>
      <c r="ABV54" s="23"/>
      <c r="ABW54" s="23"/>
      <c r="ABX54" s="23"/>
      <c r="ABY54" s="23"/>
      <c r="ABZ54" s="23"/>
      <c r="ACA54" s="23"/>
      <c r="ACB54" s="23"/>
      <c r="ACC54" s="23"/>
      <c r="ACD54" s="23"/>
      <c r="ACE54" s="23"/>
      <c r="ACF54" s="23"/>
      <c r="ACG54" s="23"/>
      <c r="ACH54" s="23"/>
      <c r="ACI54" s="23"/>
      <c r="ACJ54" s="23"/>
      <c r="ACK54" s="23"/>
      <c r="ACL54" s="23"/>
      <c r="ACM54" s="23"/>
      <c r="ACN54" s="23"/>
      <c r="ACO54" s="23"/>
      <c r="ACP54" s="23"/>
      <c r="ACQ54" s="23"/>
      <c r="ACR54" s="23"/>
      <c r="ACS54" s="23"/>
      <c r="ACT54" s="23"/>
      <c r="ACU54" s="23"/>
      <c r="ACV54" s="23"/>
      <c r="ACW54" s="23"/>
      <c r="ACX54" s="23"/>
      <c r="ACY54" s="23"/>
      <c r="ACZ54" s="23"/>
      <c r="ADA54" s="23"/>
      <c r="ADB54" s="23"/>
      <c r="ADC54" s="23"/>
      <c r="ADD54" s="23"/>
      <c r="ADE54" s="23"/>
      <c r="ADF54" s="23"/>
      <c r="ADG54" s="23"/>
      <c r="ADH54" s="23"/>
      <c r="ADI54" s="23"/>
      <c r="ADJ54" s="23"/>
      <c r="ADK54" s="23"/>
      <c r="ADL54" s="23"/>
      <c r="ADM54" s="23"/>
      <c r="ADN54" s="23"/>
      <c r="ADO54" s="23"/>
      <c r="ADP54" s="23"/>
      <c r="ADQ54" s="23"/>
      <c r="ADR54" s="23"/>
      <c r="ADS54" s="23"/>
      <c r="ADT54" s="23"/>
      <c r="ADU54" s="23"/>
      <c r="ADV54" s="23"/>
      <c r="ADW54" s="23"/>
      <c r="ADX54" s="23"/>
      <c r="ADY54" s="23"/>
      <c r="ADZ54" s="23"/>
      <c r="AEA54" s="23"/>
      <c r="AEB54" s="23"/>
      <c r="AEC54" s="23"/>
      <c r="AED54" s="23"/>
      <c r="AEE54" s="23"/>
      <c r="AEF54" s="23"/>
      <c r="AEG54" s="23"/>
      <c r="AEH54" s="23"/>
      <c r="AEI54" s="23"/>
      <c r="AEJ54" s="23"/>
      <c r="AEK54" s="23"/>
      <c r="AEL54" s="23"/>
      <c r="AEM54" s="23"/>
      <c r="AEN54" s="23"/>
      <c r="AEO54" s="23"/>
      <c r="AEP54" s="23"/>
      <c r="AEQ54" s="23"/>
      <c r="AER54" s="23"/>
      <c r="AES54" s="23"/>
      <c r="AET54" s="23"/>
      <c r="AEU54" s="23"/>
      <c r="AEV54" s="23"/>
      <c r="AEW54" s="23"/>
      <c r="AEX54" s="23"/>
      <c r="AEY54" s="23"/>
      <c r="AEZ54" s="23"/>
      <c r="AFA54" s="23"/>
      <c r="AFB54" s="23"/>
      <c r="AFC54" s="23"/>
      <c r="AFD54" s="23"/>
      <c r="AFE54" s="23"/>
      <c r="AFF54" s="23"/>
      <c r="AFG54" s="23"/>
      <c r="AFH54" s="23"/>
      <c r="AFI54" s="23"/>
      <c r="AFJ54" s="23"/>
      <c r="AFK54" s="23"/>
      <c r="AFL54" s="23"/>
      <c r="AFM54" s="23"/>
      <c r="AFN54" s="23"/>
      <c r="AFO54" s="23"/>
      <c r="AFP54" s="23"/>
      <c r="AFQ54" s="23"/>
      <c r="AFR54" s="23"/>
      <c r="AFS54" s="23"/>
      <c r="AFT54" s="23"/>
      <c r="AFU54" s="23"/>
      <c r="AFV54" s="23"/>
      <c r="AFW54" s="23"/>
      <c r="AFX54" s="23"/>
      <c r="AFY54" s="23"/>
      <c r="AFZ54" s="23"/>
      <c r="AGA54" s="23"/>
      <c r="AGB54" s="23"/>
      <c r="AGC54" s="23"/>
      <c r="AGD54" s="23"/>
      <c r="AGE54" s="23"/>
      <c r="AGF54" s="23"/>
      <c r="AGG54" s="23"/>
      <c r="AGH54" s="23"/>
      <c r="AGI54" s="23"/>
      <c r="AGJ54" s="23"/>
      <c r="AGK54" s="23"/>
      <c r="AGL54" s="23"/>
      <c r="AGM54" s="23"/>
      <c r="AGN54" s="23"/>
      <c r="AGO54" s="23"/>
      <c r="AGP54" s="23"/>
      <c r="AGQ54" s="23"/>
      <c r="AGR54" s="23"/>
      <c r="AGS54" s="23"/>
      <c r="AGT54" s="23"/>
      <c r="AGU54" s="23"/>
      <c r="AGV54" s="23"/>
      <c r="AGW54" s="23"/>
      <c r="AGX54" s="23"/>
      <c r="AGY54" s="23"/>
      <c r="AGZ54" s="23"/>
      <c r="AHA54" s="23"/>
      <c r="AHB54" s="23"/>
      <c r="AHC54" s="23"/>
      <c r="AHD54" s="23"/>
      <c r="AHE54" s="23"/>
      <c r="AHF54" s="23"/>
      <c r="AHG54" s="23"/>
      <c r="AHH54" s="23"/>
      <c r="AHI54" s="23"/>
      <c r="AHJ54" s="23"/>
      <c r="AHK54" s="23"/>
      <c r="AHL54" s="23"/>
      <c r="AHM54" s="23"/>
      <c r="AHN54" s="23"/>
      <c r="AHO54" s="23"/>
      <c r="AHP54" s="23"/>
      <c r="AHQ54" s="23"/>
      <c r="AHR54" s="23"/>
      <c r="AHS54" s="23"/>
      <c r="AHT54" s="23"/>
      <c r="AHU54" s="23"/>
      <c r="AHV54" s="23"/>
      <c r="AHW54" s="23"/>
      <c r="AHX54" s="23"/>
      <c r="AHY54" s="23"/>
      <c r="AHZ54" s="23"/>
      <c r="AIA54" s="23"/>
      <c r="AIB54" s="23"/>
      <c r="AIC54" s="23"/>
      <c r="AID54" s="23"/>
      <c r="AIE54" s="23"/>
      <c r="AIF54" s="23"/>
      <c r="AIG54" s="23"/>
      <c r="AIH54" s="23"/>
      <c r="AII54" s="23"/>
      <c r="AIJ54" s="23"/>
      <c r="AIK54" s="23"/>
      <c r="AIL54" s="23"/>
      <c r="AIM54" s="23"/>
      <c r="AIN54" s="23"/>
      <c r="AIO54" s="23"/>
      <c r="AIP54" s="23"/>
      <c r="AIQ54" s="23"/>
      <c r="AIR54" s="23"/>
      <c r="AIS54" s="23"/>
      <c r="AIT54" s="23"/>
      <c r="AIU54" s="23"/>
      <c r="AIV54" s="23"/>
      <c r="AIW54" s="23"/>
      <c r="AIX54" s="23"/>
      <c r="AIY54" s="23"/>
      <c r="AIZ54" s="23"/>
      <c r="AJA54" s="23"/>
      <c r="AJB54" s="23"/>
      <c r="AJC54" s="23"/>
      <c r="AJD54" s="23"/>
      <c r="AJE54" s="23"/>
      <c r="AJF54" s="23"/>
      <c r="AJG54" s="23"/>
      <c r="AJH54" s="23"/>
      <c r="AJI54" s="23"/>
      <c r="AJJ54" s="23"/>
      <c r="AJK54" s="23"/>
      <c r="AJL54" s="23"/>
      <c r="AJM54" s="23"/>
      <c r="AJN54" s="23"/>
      <c r="AJO54" s="23"/>
      <c r="AJP54" s="23"/>
      <c r="AJQ54" s="23"/>
      <c r="AJR54" s="23"/>
      <c r="AJS54" s="23"/>
      <c r="AJT54" s="23"/>
      <c r="AJU54" s="23"/>
      <c r="AJV54" s="23"/>
      <c r="AJW54" s="23"/>
      <c r="AJX54" s="23"/>
      <c r="AJY54" s="23"/>
      <c r="AJZ54" s="23"/>
      <c r="AKA54" s="23"/>
      <c r="AKB54" s="23"/>
      <c r="AKC54" s="23"/>
      <c r="AKD54" s="23"/>
      <c r="AKE54" s="23"/>
      <c r="AKF54" s="23"/>
      <c r="AKG54" s="23"/>
      <c r="AKH54" s="23"/>
      <c r="AKI54" s="23"/>
      <c r="AKJ54" s="23"/>
      <c r="AKK54" s="23"/>
      <c r="AKL54" s="23"/>
      <c r="AKM54" s="23"/>
      <c r="AKN54" s="23"/>
      <c r="AKO54" s="23"/>
      <c r="AKP54" s="23"/>
      <c r="AKQ54" s="23"/>
      <c r="AKR54" s="23"/>
      <c r="AKS54" s="23"/>
      <c r="AKT54" s="23"/>
      <c r="AKU54" s="23"/>
      <c r="AKV54" s="23"/>
      <c r="AKW54" s="23"/>
      <c r="AKX54" s="23"/>
      <c r="AKY54" s="23"/>
      <c r="AKZ54" s="23"/>
      <c r="ALA54" s="23"/>
      <c r="ALB54" s="23"/>
      <c r="ALC54" s="23"/>
      <c r="ALD54" s="23"/>
      <c r="ALE54" s="23"/>
      <c r="ALF54" s="23"/>
      <c r="ALG54" s="23"/>
      <c r="ALH54" s="23"/>
      <c r="ALI54" s="23"/>
      <c r="ALJ54" s="23"/>
      <c r="ALK54" s="23"/>
      <c r="ALL54" s="23"/>
      <c r="ALM54" s="23"/>
      <c r="ALN54" s="23"/>
      <c r="ALO54" s="23"/>
      <c r="ALP54" s="23"/>
      <c r="ALQ54" s="23"/>
      <c r="ALR54" s="23"/>
      <c r="ALS54" s="23"/>
      <c r="ALT54" s="23"/>
      <c r="ALU54" s="23"/>
      <c r="ALV54" s="23"/>
      <c r="ALW54" s="23"/>
      <c r="ALX54" s="23"/>
      <c r="ALY54" s="23"/>
      <c r="ALZ54" s="23"/>
      <c r="AMA54" s="23"/>
      <c r="AMB54" s="23"/>
      <c r="AMC54" s="23"/>
      <c r="AMD54" s="23"/>
      <c r="AME54" s="23"/>
      <c r="AMF54" s="23"/>
      <c r="AMG54" s="23"/>
      <c r="AMH54" s="24"/>
      <c r="AMI54" s="24"/>
      <c r="AMJ54" s="24"/>
    </row>
    <row r="55" spans="1:1024" ht="45">
      <c r="A55" s="78" t="s">
        <v>124</v>
      </c>
      <c r="B55" s="16">
        <v>900</v>
      </c>
      <c r="C55" s="16">
        <v>90015</v>
      </c>
      <c r="D55" s="16">
        <v>6050</v>
      </c>
      <c r="E55" s="26" t="s">
        <v>142</v>
      </c>
      <c r="F55" s="27">
        <v>0</v>
      </c>
      <c r="G55" s="27">
        <f>H55+I55+K55</f>
        <v>137583.5</v>
      </c>
      <c r="H55" s="27">
        <f>117270+6500-3017.5+5780-2776-2239+4566+6500+5000</f>
        <v>137583.5</v>
      </c>
      <c r="I55" s="27">
        <v>0</v>
      </c>
      <c r="J55" s="28"/>
      <c r="K55" s="27">
        <v>0</v>
      </c>
      <c r="L55" s="28" t="s">
        <v>19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  <c r="TH55" s="23"/>
      <c r="TI55" s="23"/>
      <c r="TJ55" s="23"/>
      <c r="TK55" s="23"/>
      <c r="TL55" s="23"/>
      <c r="TM55" s="23"/>
      <c r="TN55" s="23"/>
      <c r="TO55" s="23"/>
      <c r="TP55" s="23"/>
      <c r="TQ55" s="23"/>
      <c r="TR55" s="23"/>
      <c r="TS55" s="23"/>
      <c r="TT55" s="23"/>
      <c r="TU55" s="23"/>
      <c r="TV55" s="23"/>
      <c r="TW55" s="23"/>
      <c r="TX55" s="23"/>
      <c r="TY55" s="23"/>
      <c r="TZ55" s="23"/>
      <c r="UA55" s="23"/>
      <c r="UB55" s="23"/>
      <c r="UC55" s="23"/>
      <c r="UD55" s="23"/>
      <c r="UE55" s="23"/>
      <c r="UF55" s="23"/>
      <c r="UG55" s="23"/>
      <c r="UH55" s="23"/>
      <c r="UI55" s="23"/>
      <c r="UJ55" s="23"/>
      <c r="UK55" s="23"/>
      <c r="UL55" s="23"/>
      <c r="UM55" s="23"/>
      <c r="UN55" s="23"/>
      <c r="UO55" s="23"/>
      <c r="UP55" s="23"/>
      <c r="UQ55" s="23"/>
      <c r="UR55" s="23"/>
      <c r="US55" s="23"/>
      <c r="UT55" s="23"/>
      <c r="UU55" s="23"/>
      <c r="UV55" s="23"/>
      <c r="UW55" s="23"/>
      <c r="UX55" s="23"/>
      <c r="UY55" s="23"/>
      <c r="UZ55" s="23"/>
      <c r="VA55" s="23"/>
      <c r="VB55" s="23"/>
      <c r="VC55" s="23"/>
      <c r="VD55" s="23"/>
      <c r="VE55" s="23"/>
      <c r="VF55" s="23"/>
      <c r="VG55" s="23"/>
      <c r="VH55" s="23"/>
      <c r="VI55" s="23"/>
      <c r="VJ55" s="23"/>
      <c r="VK55" s="23"/>
      <c r="VL55" s="23"/>
      <c r="VM55" s="23"/>
      <c r="VN55" s="23"/>
      <c r="VO55" s="23"/>
      <c r="VP55" s="23"/>
      <c r="VQ55" s="23"/>
      <c r="VR55" s="23"/>
      <c r="VS55" s="23"/>
      <c r="VT55" s="23"/>
      <c r="VU55" s="23"/>
      <c r="VV55" s="23"/>
      <c r="VW55" s="23"/>
      <c r="VX55" s="23"/>
      <c r="VY55" s="23"/>
      <c r="VZ55" s="23"/>
      <c r="WA55" s="23"/>
      <c r="WB55" s="23"/>
      <c r="WC55" s="23"/>
      <c r="WD55" s="23"/>
      <c r="WE55" s="23"/>
      <c r="WF55" s="23"/>
      <c r="WG55" s="23"/>
      <c r="WH55" s="23"/>
      <c r="WI55" s="23"/>
      <c r="WJ55" s="23"/>
      <c r="WK55" s="23"/>
      <c r="WL55" s="23"/>
      <c r="WM55" s="23"/>
      <c r="WN55" s="23"/>
      <c r="WO55" s="23"/>
      <c r="WP55" s="23"/>
      <c r="WQ55" s="23"/>
      <c r="WR55" s="23"/>
      <c r="WS55" s="23"/>
      <c r="WT55" s="23"/>
      <c r="WU55" s="23"/>
      <c r="WV55" s="23"/>
      <c r="WW55" s="23"/>
      <c r="WX55" s="23"/>
      <c r="WY55" s="23"/>
      <c r="WZ55" s="23"/>
      <c r="XA55" s="23"/>
      <c r="XB55" s="23"/>
      <c r="XC55" s="23"/>
      <c r="XD55" s="23"/>
      <c r="XE55" s="23"/>
      <c r="XF55" s="23"/>
      <c r="XG55" s="23"/>
      <c r="XH55" s="23"/>
      <c r="XI55" s="23"/>
      <c r="XJ55" s="23"/>
      <c r="XK55" s="23"/>
      <c r="XL55" s="23"/>
      <c r="XM55" s="23"/>
      <c r="XN55" s="23"/>
      <c r="XO55" s="23"/>
      <c r="XP55" s="23"/>
      <c r="XQ55" s="23"/>
      <c r="XR55" s="23"/>
      <c r="XS55" s="23"/>
      <c r="XT55" s="23"/>
      <c r="XU55" s="23"/>
      <c r="XV55" s="23"/>
      <c r="XW55" s="23"/>
      <c r="XX55" s="23"/>
      <c r="XY55" s="23"/>
      <c r="XZ55" s="23"/>
      <c r="YA55" s="23"/>
      <c r="YB55" s="23"/>
      <c r="YC55" s="23"/>
      <c r="YD55" s="23"/>
      <c r="YE55" s="23"/>
      <c r="YF55" s="23"/>
      <c r="YG55" s="23"/>
      <c r="YH55" s="23"/>
      <c r="YI55" s="23"/>
      <c r="YJ55" s="23"/>
      <c r="YK55" s="23"/>
      <c r="YL55" s="23"/>
      <c r="YM55" s="23"/>
      <c r="YN55" s="23"/>
      <c r="YO55" s="23"/>
      <c r="YP55" s="23"/>
      <c r="YQ55" s="23"/>
      <c r="YR55" s="23"/>
      <c r="YS55" s="23"/>
      <c r="YT55" s="23"/>
      <c r="YU55" s="23"/>
      <c r="YV55" s="23"/>
      <c r="YW55" s="23"/>
      <c r="YX55" s="23"/>
      <c r="YY55" s="23"/>
      <c r="YZ55" s="23"/>
      <c r="ZA55" s="23"/>
      <c r="ZB55" s="23"/>
      <c r="ZC55" s="23"/>
      <c r="ZD55" s="23"/>
      <c r="ZE55" s="23"/>
      <c r="ZF55" s="23"/>
      <c r="ZG55" s="23"/>
      <c r="ZH55" s="23"/>
      <c r="ZI55" s="23"/>
      <c r="ZJ55" s="23"/>
      <c r="ZK55" s="23"/>
      <c r="ZL55" s="23"/>
      <c r="ZM55" s="23"/>
      <c r="ZN55" s="23"/>
      <c r="ZO55" s="23"/>
      <c r="ZP55" s="23"/>
      <c r="ZQ55" s="23"/>
      <c r="ZR55" s="23"/>
      <c r="ZS55" s="23"/>
      <c r="ZT55" s="23"/>
      <c r="ZU55" s="23"/>
      <c r="ZV55" s="23"/>
      <c r="ZW55" s="23"/>
      <c r="ZX55" s="23"/>
      <c r="ZY55" s="23"/>
      <c r="ZZ55" s="23"/>
      <c r="AAA55" s="23"/>
      <c r="AAB55" s="23"/>
      <c r="AAC55" s="23"/>
      <c r="AAD55" s="23"/>
      <c r="AAE55" s="23"/>
      <c r="AAF55" s="23"/>
      <c r="AAG55" s="23"/>
      <c r="AAH55" s="23"/>
      <c r="AAI55" s="23"/>
      <c r="AAJ55" s="23"/>
      <c r="AAK55" s="23"/>
      <c r="AAL55" s="23"/>
      <c r="AAM55" s="23"/>
      <c r="AAN55" s="23"/>
      <c r="AAO55" s="23"/>
      <c r="AAP55" s="23"/>
      <c r="AAQ55" s="23"/>
      <c r="AAR55" s="23"/>
      <c r="AAS55" s="23"/>
      <c r="AAT55" s="23"/>
      <c r="AAU55" s="23"/>
      <c r="AAV55" s="23"/>
      <c r="AAW55" s="23"/>
      <c r="AAX55" s="23"/>
      <c r="AAY55" s="23"/>
      <c r="AAZ55" s="23"/>
      <c r="ABA55" s="23"/>
      <c r="ABB55" s="23"/>
      <c r="ABC55" s="23"/>
      <c r="ABD55" s="23"/>
      <c r="ABE55" s="23"/>
      <c r="ABF55" s="23"/>
      <c r="ABG55" s="23"/>
      <c r="ABH55" s="23"/>
      <c r="ABI55" s="23"/>
      <c r="ABJ55" s="23"/>
      <c r="ABK55" s="23"/>
      <c r="ABL55" s="23"/>
      <c r="ABM55" s="23"/>
      <c r="ABN55" s="23"/>
      <c r="ABO55" s="23"/>
      <c r="ABP55" s="23"/>
      <c r="ABQ55" s="23"/>
      <c r="ABR55" s="23"/>
      <c r="ABS55" s="23"/>
      <c r="ABT55" s="23"/>
      <c r="ABU55" s="23"/>
      <c r="ABV55" s="23"/>
      <c r="ABW55" s="23"/>
      <c r="ABX55" s="23"/>
      <c r="ABY55" s="23"/>
      <c r="ABZ55" s="23"/>
      <c r="ACA55" s="23"/>
      <c r="ACB55" s="23"/>
      <c r="ACC55" s="23"/>
      <c r="ACD55" s="23"/>
      <c r="ACE55" s="23"/>
      <c r="ACF55" s="23"/>
      <c r="ACG55" s="23"/>
      <c r="ACH55" s="23"/>
      <c r="ACI55" s="23"/>
      <c r="ACJ55" s="23"/>
      <c r="ACK55" s="23"/>
      <c r="ACL55" s="23"/>
      <c r="ACM55" s="23"/>
      <c r="ACN55" s="23"/>
      <c r="ACO55" s="23"/>
      <c r="ACP55" s="23"/>
      <c r="ACQ55" s="23"/>
      <c r="ACR55" s="23"/>
      <c r="ACS55" s="23"/>
      <c r="ACT55" s="23"/>
      <c r="ACU55" s="23"/>
      <c r="ACV55" s="23"/>
      <c r="ACW55" s="23"/>
      <c r="ACX55" s="23"/>
      <c r="ACY55" s="23"/>
      <c r="ACZ55" s="23"/>
      <c r="ADA55" s="23"/>
      <c r="ADB55" s="23"/>
      <c r="ADC55" s="23"/>
      <c r="ADD55" s="23"/>
      <c r="ADE55" s="23"/>
      <c r="ADF55" s="23"/>
      <c r="ADG55" s="23"/>
      <c r="ADH55" s="23"/>
      <c r="ADI55" s="23"/>
      <c r="ADJ55" s="23"/>
      <c r="ADK55" s="23"/>
      <c r="ADL55" s="23"/>
      <c r="ADM55" s="23"/>
      <c r="ADN55" s="23"/>
      <c r="ADO55" s="23"/>
      <c r="ADP55" s="23"/>
      <c r="ADQ55" s="23"/>
      <c r="ADR55" s="23"/>
      <c r="ADS55" s="23"/>
      <c r="ADT55" s="23"/>
      <c r="ADU55" s="23"/>
      <c r="ADV55" s="23"/>
      <c r="ADW55" s="23"/>
      <c r="ADX55" s="23"/>
      <c r="ADY55" s="23"/>
      <c r="ADZ55" s="23"/>
      <c r="AEA55" s="23"/>
      <c r="AEB55" s="23"/>
      <c r="AEC55" s="23"/>
      <c r="AED55" s="23"/>
      <c r="AEE55" s="23"/>
      <c r="AEF55" s="23"/>
      <c r="AEG55" s="23"/>
      <c r="AEH55" s="23"/>
      <c r="AEI55" s="23"/>
      <c r="AEJ55" s="23"/>
      <c r="AEK55" s="23"/>
      <c r="AEL55" s="23"/>
      <c r="AEM55" s="23"/>
      <c r="AEN55" s="23"/>
      <c r="AEO55" s="23"/>
      <c r="AEP55" s="23"/>
      <c r="AEQ55" s="23"/>
      <c r="AER55" s="23"/>
      <c r="AES55" s="23"/>
      <c r="AET55" s="23"/>
      <c r="AEU55" s="23"/>
      <c r="AEV55" s="23"/>
      <c r="AEW55" s="23"/>
      <c r="AEX55" s="23"/>
      <c r="AEY55" s="23"/>
      <c r="AEZ55" s="23"/>
      <c r="AFA55" s="23"/>
      <c r="AFB55" s="23"/>
      <c r="AFC55" s="23"/>
      <c r="AFD55" s="23"/>
      <c r="AFE55" s="23"/>
      <c r="AFF55" s="23"/>
      <c r="AFG55" s="23"/>
      <c r="AFH55" s="23"/>
      <c r="AFI55" s="23"/>
      <c r="AFJ55" s="23"/>
      <c r="AFK55" s="23"/>
      <c r="AFL55" s="23"/>
      <c r="AFM55" s="23"/>
      <c r="AFN55" s="23"/>
      <c r="AFO55" s="23"/>
      <c r="AFP55" s="23"/>
      <c r="AFQ55" s="23"/>
      <c r="AFR55" s="23"/>
      <c r="AFS55" s="23"/>
      <c r="AFT55" s="23"/>
      <c r="AFU55" s="23"/>
      <c r="AFV55" s="23"/>
      <c r="AFW55" s="23"/>
      <c r="AFX55" s="23"/>
      <c r="AFY55" s="23"/>
      <c r="AFZ55" s="23"/>
      <c r="AGA55" s="23"/>
      <c r="AGB55" s="23"/>
      <c r="AGC55" s="23"/>
      <c r="AGD55" s="23"/>
      <c r="AGE55" s="23"/>
      <c r="AGF55" s="23"/>
      <c r="AGG55" s="23"/>
      <c r="AGH55" s="23"/>
      <c r="AGI55" s="23"/>
      <c r="AGJ55" s="23"/>
      <c r="AGK55" s="23"/>
      <c r="AGL55" s="23"/>
      <c r="AGM55" s="23"/>
      <c r="AGN55" s="23"/>
      <c r="AGO55" s="23"/>
      <c r="AGP55" s="23"/>
      <c r="AGQ55" s="23"/>
      <c r="AGR55" s="23"/>
      <c r="AGS55" s="23"/>
      <c r="AGT55" s="23"/>
      <c r="AGU55" s="23"/>
      <c r="AGV55" s="23"/>
      <c r="AGW55" s="23"/>
      <c r="AGX55" s="23"/>
      <c r="AGY55" s="23"/>
      <c r="AGZ55" s="23"/>
      <c r="AHA55" s="23"/>
      <c r="AHB55" s="23"/>
      <c r="AHC55" s="23"/>
      <c r="AHD55" s="23"/>
      <c r="AHE55" s="23"/>
      <c r="AHF55" s="23"/>
      <c r="AHG55" s="23"/>
      <c r="AHH55" s="23"/>
      <c r="AHI55" s="23"/>
      <c r="AHJ55" s="23"/>
      <c r="AHK55" s="23"/>
      <c r="AHL55" s="23"/>
      <c r="AHM55" s="23"/>
      <c r="AHN55" s="23"/>
      <c r="AHO55" s="23"/>
      <c r="AHP55" s="23"/>
      <c r="AHQ55" s="23"/>
      <c r="AHR55" s="23"/>
      <c r="AHS55" s="23"/>
      <c r="AHT55" s="23"/>
      <c r="AHU55" s="23"/>
      <c r="AHV55" s="23"/>
      <c r="AHW55" s="23"/>
      <c r="AHX55" s="23"/>
      <c r="AHY55" s="23"/>
      <c r="AHZ55" s="23"/>
      <c r="AIA55" s="23"/>
      <c r="AIB55" s="23"/>
      <c r="AIC55" s="23"/>
      <c r="AID55" s="23"/>
      <c r="AIE55" s="23"/>
      <c r="AIF55" s="23"/>
      <c r="AIG55" s="23"/>
      <c r="AIH55" s="23"/>
      <c r="AII55" s="23"/>
      <c r="AIJ55" s="23"/>
      <c r="AIK55" s="23"/>
      <c r="AIL55" s="23"/>
      <c r="AIM55" s="23"/>
      <c r="AIN55" s="23"/>
      <c r="AIO55" s="23"/>
      <c r="AIP55" s="23"/>
      <c r="AIQ55" s="23"/>
      <c r="AIR55" s="23"/>
      <c r="AIS55" s="23"/>
      <c r="AIT55" s="23"/>
      <c r="AIU55" s="23"/>
      <c r="AIV55" s="23"/>
      <c r="AIW55" s="23"/>
      <c r="AIX55" s="23"/>
      <c r="AIY55" s="23"/>
      <c r="AIZ55" s="23"/>
      <c r="AJA55" s="23"/>
      <c r="AJB55" s="23"/>
      <c r="AJC55" s="23"/>
      <c r="AJD55" s="23"/>
      <c r="AJE55" s="23"/>
      <c r="AJF55" s="23"/>
      <c r="AJG55" s="23"/>
      <c r="AJH55" s="23"/>
      <c r="AJI55" s="23"/>
      <c r="AJJ55" s="23"/>
      <c r="AJK55" s="23"/>
      <c r="AJL55" s="23"/>
      <c r="AJM55" s="23"/>
      <c r="AJN55" s="23"/>
      <c r="AJO55" s="23"/>
      <c r="AJP55" s="23"/>
      <c r="AJQ55" s="23"/>
      <c r="AJR55" s="23"/>
      <c r="AJS55" s="23"/>
      <c r="AJT55" s="23"/>
      <c r="AJU55" s="23"/>
      <c r="AJV55" s="23"/>
      <c r="AJW55" s="23"/>
      <c r="AJX55" s="23"/>
      <c r="AJY55" s="23"/>
      <c r="AJZ55" s="23"/>
      <c r="AKA55" s="23"/>
      <c r="AKB55" s="23"/>
      <c r="AKC55" s="23"/>
      <c r="AKD55" s="23"/>
      <c r="AKE55" s="23"/>
      <c r="AKF55" s="23"/>
      <c r="AKG55" s="23"/>
      <c r="AKH55" s="23"/>
      <c r="AKI55" s="23"/>
      <c r="AKJ55" s="23"/>
      <c r="AKK55" s="23"/>
      <c r="AKL55" s="23"/>
      <c r="AKM55" s="23"/>
      <c r="AKN55" s="23"/>
      <c r="AKO55" s="23"/>
      <c r="AKP55" s="23"/>
      <c r="AKQ55" s="23"/>
      <c r="AKR55" s="23"/>
      <c r="AKS55" s="23"/>
      <c r="AKT55" s="23"/>
      <c r="AKU55" s="23"/>
      <c r="AKV55" s="23"/>
      <c r="AKW55" s="23"/>
      <c r="AKX55" s="23"/>
      <c r="AKY55" s="23"/>
      <c r="AKZ55" s="23"/>
      <c r="ALA55" s="23"/>
      <c r="ALB55" s="23"/>
      <c r="ALC55" s="23"/>
      <c r="ALD55" s="23"/>
      <c r="ALE55" s="23"/>
      <c r="ALF55" s="23"/>
      <c r="ALG55" s="23"/>
      <c r="ALH55" s="23"/>
      <c r="ALI55" s="23"/>
      <c r="ALJ55" s="23"/>
      <c r="ALK55" s="23"/>
      <c r="ALL55" s="23"/>
      <c r="ALM55" s="23"/>
      <c r="ALN55" s="23"/>
      <c r="ALO55" s="23"/>
      <c r="ALP55" s="23"/>
      <c r="ALQ55" s="23"/>
      <c r="ALR55" s="23"/>
      <c r="ALS55" s="23"/>
      <c r="ALT55" s="23"/>
      <c r="ALU55" s="23"/>
      <c r="ALV55" s="23"/>
      <c r="ALW55" s="23"/>
      <c r="ALX55" s="23"/>
      <c r="ALY55" s="23"/>
      <c r="ALZ55" s="23"/>
      <c r="AMA55" s="23"/>
      <c r="AMB55" s="23"/>
      <c r="AMC55" s="23"/>
      <c r="AMD55" s="23"/>
      <c r="AME55" s="23"/>
      <c r="AMF55" s="23"/>
      <c r="AMG55" s="23"/>
      <c r="AMH55" s="24"/>
      <c r="AMI55" s="24"/>
      <c r="AMJ55" s="24"/>
    </row>
    <row r="56" spans="1:1024">
      <c r="A56" s="91" t="s">
        <v>70</v>
      </c>
      <c r="B56" s="91"/>
      <c r="C56" s="91"/>
      <c r="D56" s="91"/>
      <c r="E56" s="91"/>
      <c r="F56" s="21">
        <f>SUM(F53:F55)</f>
        <v>0</v>
      </c>
      <c r="G56" s="21">
        <f>SUM(G53:G55)</f>
        <v>197312.5</v>
      </c>
      <c r="H56" s="21">
        <f>SUM(H53:H55)</f>
        <v>197312.5</v>
      </c>
      <c r="I56" s="21">
        <f>SUM(I53:I55)</f>
        <v>0</v>
      </c>
      <c r="J56" s="22" t="s">
        <v>27</v>
      </c>
      <c r="K56" s="21">
        <f>SUM(K53:K55)</f>
        <v>0</v>
      </c>
      <c r="L56" s="22" t="s">
        <v>28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  <c r="TI56" s="23"/>
      <c r="TJ56" s="23"/>
      <c r="TK56" s="23"/>
      <c r="TL56" s="23"/>
      <c r="TM56" s="23"/>
      <c r="TN56" s="23"/>
      <c r="TO56" s="23"/>
      <c r="TP56" s="23"/>
      <c r="TQ56" s="23"/>
      <c r="TR56" s="23"/>
      <c r="TS56" s="23"/>
      <c r="TT56" s="23"/>
      <c r="TU56" s="23"/>
      <c r="TV56" s="23"/>
      <c r="TW56" s="23"/>
      <c r="TX56" s="23"/>
      <c r="TY56" s="23"/>
      <c r="TZ56" s="23"/>
      <c r="UA56" s="23"/>
      <c r="UB56" s="23"/>
      <c r="UC56" s="23"/>
      <c r="UD56" s="23"/>
      <c r="UE56" s="23"/>
      <c r="UF56" s="23"/>
      <c r="UG56" s="23"/>
      <c r="UH56" s="23"/>
      <c r="UI56" s="23"/>
      <c r="UJ56" s="23"/>
      <c r="UK56" s="23"/>
      <c r="UL56" s="23"/>
      <c r="UM56" s="23"/>
      <c r="UN56" s="23"/>
      <c r="UO56" s="23"/>
      <c r="UP56" s="23"/>
      <c r="UQ56" s="23"/>
      <c r="UR56" s="23"/>
      <c r="US56" s="23"/>
      <c r="UT56" s="23"/>
      <c r="UU56" s="23"/>
      <c r="UV56" s="23"/>
      <c r="UW56" s="23"/>
      <c r="UX56" s="23"/>
      <c r="UY56" s="23"/>
      <c r="UZ56" s="23"/>
      <c r="VA56" s="23"/>
      <c r="VB56" s="23"/>
      <c r="VC56" s="23"/>
      <c r="VD56" s="23"/>
      <c r="VE56" s="23"/>
      <c r="VF56" s="23"/>
      <c r="VG56" s="23"/>
      <c r="VH56" s="23"/>
      <c r="VI56" s="23"/>
      <c r="VJ56" s="23"/>
      <c r="VK56" s="23"/>
      <c r="VL56" s="23"/>
      <c r="VM56" s="23"/>
      <c r="VN56" s="23"/>
      <c r="VO56" s="23"/>
      <c r="VP56" s="23"/>
      <c r="VQ56" s="23"/>
      <c r="VR56" s="23"/>
      <c r="VS56" s="23"/>
      <c r="VT56" s="23"/>
      <c r="VU56" s="23"/>
      <c r="VV56" s="23"/>
      <c r="VW56" s="23"/>
      <c r="VX56" s="23"/>
      <c r="VY56" s="23"/>
      <c r="VZ56" s="23"/>
      <c r="WA56" s="23"/>
      <c r="WB56" s="23"/>
      <c r="WC56" s="23"/>
      <c r="WD56" s="23"/>
      <c r="WE56" s="23"/>
      <c r="WF56" s="23"/>
      <c r="WG56" s="23"/>
      <c r="WH56" s="23"/>
      <c r="WI56" s="23"/>
      <c r="WJ56" s="23"/>
      <c r="WK56" s="23"/>
      <c r="WL56" s="23"/>
      <c r="WM56" s="23"/>
      <c r="WN56" s="23"/>
      <c r="WO56" s="23"/>
      <c r="WP56" s="23"/>
      <c r="WQ56" s="23"/>
      <c r="WR56" s="23"/>
      <c r="WS56" s="23"/>
      <c r="WT56" s="23"/>
      <c r="WU56" s="23"/>
      <c r="WV56" s="23"/>
      <c r="WW56" s="23"/>
      <c r="WX56" s="23"/>
      <c r="WY56" s="23"/>
      <c r="WZ56" s="23"/>
      <c r="XA56" s="23"/>
      <c r="XB56" s="23"/>
      <c r="XC56" s="23"/>
      <c r="XD56" s="23"/>
      <c r="XE56" s="23"/>
      <c r="XF56" s="23"/>
      <c r="XG56" s="23"/>
      <c r="XH56" s="23"/>
      <c r="XI56" s="23"/>
      <c r="XJ56" s="23"/>
      <c r="XK56" s="23"/>
      <c r="XL56" s="23"/>
      <c r="XM56" s="23"/>
      <c r="XN56" s="23"/>
      <c r="XO56" s="23"/>
      <c r="XP56" s="23"/>
      <c r="XQ56" s="23"/>
      <c r="XR56" s="23"/>
      <c r="XS56" s="23"/>
      <c r="XT56" s="23"/>
      <c r="XU56" s="23"/>
      <c r="XV56" s="23"/>
      <c r="XW56" s="23"/>
      <c r="XX56" s="23"/>
      <c r="XY56" s="23"/>
      <c r="XZ56" s="23"/>
      <c r="YA56" s="23"/>
      <c r="YB56" s="23"/>
      <c r="YC56" s="23"/>
      <c r="YD56" s="23"/>
      <c r="YE56" s="23"/>
      <c r="YF56" s="23"/>
      <c r="YG56" s="23"/>
      <c r="YH56" s="23"/>
      <c r="YI56" s="23"/>
      <c r="YJ56" s="23"/>
      <c r="YK56" s="23"/>
      <c r="YL56" s="23"/>
      <c r="YM56" s="23"/>
      <c r="YN56" s="23"/>
      <c r="YO56" s="23"/>
      <c r="YP56" s="23"/>
      <c r="YQ56" s="23"/>
      <c r="YR56" s="23"/>
      <c r="YS56" s="23"/>
      <c r="YT56" s="23"/>
      <c r="YU56" s="23"/>
      <c r="YV56" s="23"/>
      <c r="YW56" s="23"/>
      <c r="YX56" s="23"/>
      <c r="YY56" s="23"/>
      <c r="YZ56" s="23"/>
      <c r="ZA56" s="23"/>
      <c r="ZB56" s="23"/>
      <c r="ZC56" s="23"/>
      <c r="ZD56" s="23"/>
      <c r="ZE56" s="23"/>
      <c r="ZF56" s="23"/>
      <c r="ZG56" s="23"/>
      <c r="ZH56" s="23"/>
      <c r="ZI56" s="23"/>
      <c r="ZJ56" s="23"/>
      <c r="ZK56" s="23"/>
      <c r="ZL56" s="23"/>
      <c r="ZM56" s="23"/>
      <c r="ZN56" s="23"/>
      <c r="ZO56" s="23"/>
      <c r="ZP56" s="23"/>
      <c r="ZQ56" s="23"/>
      <c r="ZR56" s="23"/>
      <c r="ZS56" s="23"/>
      <c r="ZT56" s="23"/>
      <c r="ZU56" s="23"/>
      <c r="ZV56" s="23"/>
      <c r="ZW56" s="23"/>
      <c r="ZX56" s="23"/>
      <c r="ZY56" s="23"/>
      <c r="ZZ56" s="23"/>
      <c r="AAA56" s="23"/>
      <c r="AAB56" s="23"/>
      <c r="AAC56" s="23"/>
      <c r="AAD56" s="23"/>
      <c r="AAE56" s="23"/>
      <c r="AAF56" s="23"/>
      <c r="AAG56" s="23"/>
      <c r="AAH56" s="23"/>
      <c r="AAI56" s="23"/>
      <c r="AAJ56" s="23"/>
      <c r="AAK56" s="23"/>
      <c r="AAL56" s="23"/>
      <c r="AAM56" s="23"/>
      <c r="AAN56" s="23"/>
      <c r="AAO56" s="23"/>
      <c r="AAP56" s="23"/>
      <c r="AAQ56" s="23"/>
      <c r="AAR56" s="23"/>
      <c r="AAS56" s="23"/>
      <c r="AAT56" s="23"/>
      <c r="AAU56" s="23"/>
      <c r="AAV56" s="23"/>
      <c r="AAW56" s="23"/>
      <c r="AAX56" s="23"/>
      <c r="AAY56" s="23"/>
      <c r="AAZ56" s="23"/>
      <c r="ABA56" s="23"/>
      <c r="ABB56" s="23"/>
      <c r="ABC56" s="23"/>
      <c r="ABD56" s="23"/>
      <c r="ABE56" s="23"/>
      <c r="ABF56" s="23"/>
      <c r="ABG56" s="23"/>
      <c r="ABH56" s="23"/>
      <c r="ABI56" s="23"/>
      <c r="ABJ56" s="23"/>
      <c r="ABK56" s="23"/>
      <c r="ABL56" s="23"/>
      <c r="ABM56" s="23"/>
      <c r="ABN56" s="23"/>
      <c r="ABO56" s="23"/>
      <c r="ABP56" s="23"/>
      <c r="ABQ56" s="23"/>
      <c r="ABR56" s="23"/>
      <c r="ABS56" s="23"/>
      <c r="ABT56" s="23"/>
      <c r="ABU56" s="23"/>
      <c r="ABV56" s="23"/>
      <c r="ABW56" s="23"/>
      <c r="ABX56" s="23"/>
      <c r="ABY56" s="23"/>
      <c r="ABZ56" s="23"/>
      <c r="ACA56" s="23"/>
      <c r="ACB56" s="23"/>
      <c r="ACC56" s="23"/>
      <c r="ACD56" s="23"/>
      <c r="ACE56" s="23"/>
      <c r="ACF56" s="23"/>
      <c r="ACG56" s="23"/>
      <c r="ACH56" s="23"/>
      <c r="ACI56" s="23"/>
      <c r="ACJ56" s="23"/>
      <c r="ACK56" s="23"/>
      <c r="ACL56" s="23"/>
      <c r="ACM56" s="23"/>
      <c r="ACN56" s="23"/>
      <c r="ACO56" s="23"/>
      <c r="ACP56" s="23"/>
      <c r="ACQ56" s="23"/>
      <c r="ACR56" s="23"/>
      <c r="ACS56" s="23"/>
      <c r="ACT56" s="23"/>
      <c r="ACU56" s="23"/>
      <c r="ACV56" s="23"/>
      <c r="ACW56" s="23"/>
      <c r="ACX56" s="23"/>
      <c r="ACY56" s="23"/>
      <c r="ACZ56" s="23"/>
      <c r="ADA56" s="23"/>
      <c r="ADB56" s="23"/>
      <c r="ADC56" s="23"/>
      <c r="ADD56" s="23"/>
      <c r="ADE56" s="23"/>
      <c r="ADF56" s="23"/>
      <c r="ADG56" s="23"/>
      <c r="ADH56" s="23"/>
      <c r="ADI56" s="23"/>
      <c r="ADJ56" s="23"/>
      <c r="ADK56" s="23"/>
      <c r="ADL56" s="23"/>
      <c r="ADM56" s="23"/>
      <c r="ADN56" s="23"/>
      <c r="ADO56" s="23"/>
      <c r="ADP56" s="23"/>
      <c r="ADQ56" s="23"/>
      <c r="ADR56" s="23"/>
      <c r="ADS56" s="23"/>
      <c r="ADT56" s="23"/>
      <c r="ADU56" s="23"/>
      <c r="ADV56" s="23"/>
      <c r="ADW56" s="23"/>
      <c r="ADX56" s="23"/>
      <c r="ADY56" s="23"/>
      <c r="ADZ56" s="23"/>
      <c r="AEA56" s="23"/>
      <c r="AEB56" s="23"/>
      <c r="AEC56" s="23"/>
      <c r="AED56" s="23"/>
      <c r="AEE56" s="23"/>
      <c r="AEF56" s="23"/>
      <c r="AEG56" s="23"/>
      <c r="AEH56" s="23"/>
      <c r="AEI56" s="23"/>
      <c r="AEJ56" s="23"/>
      <c r="AEK56" s="23"/>
      <c r="AEL56" s="23"/>
      <c r="AEM56" s="23"/>
      <c r="AEN56" s="23"/>
      <c r="AEO56" s="23"/>
      <c r="AEP56" s="23"/>
      <c r="AEQ56" s="23"/>
      <c r="AER56" s="23"/>
      <c r="AES56" s="23"/>
      <c r="AET56" s="23"/>
      <c r="AEU56" s="23"/>
      <c r="AEV56" s="23"/>
      <c r="AEW56" s="23"/>
      <c r="AEX56" s="23"/>
      <c r="AEY56" s="23"/>
      <c r="AEZ56" s="23"/>
      <c r="AFA56" s="23"/>
      <c r="AFB56" s="23"/>
      <c r="AFC56" s="23"/>
      <c r="AFD56" s="23"/>
      <c r="AFE56" s="23"/>
      <c r="AFF56" s="23"/>
      <c r="AFG56" s="23"/>
      <c r="AFH56" s="23"/>
      <c r="AFI56" s="23"/>
      <c r="AFJ56" s="23"/>
      <c r="AFK56" s="23"/>
      <c r="AFL56" s="23"/>
      <c r="AFM56" s="23"/>
      <c r="AFN56" s="23"/>
      <c r="AFO56" s="23"/>
      <c r="AFP56" s="23"/>
      <c r="AFQ56" s="23"/>
      <c r="AFR56" s="23"/>
      <c r="AFS56" s="23"/>
      <c r="AFT56" s="23"/>
      <c r="AFU56" s="23"/>
      <c r="AFV56" s="23"/>
      <c r="AFW56" s="23"/>
      <c r="AFX56" s="23"/>
      <c r="AFY56" s="23"/>
      <c r="AFZ56" s="23"/>
      <c r="AGA56" s="23"/>
      <c r="AGB56" s="23"/>
      <c r="AGC56" s="23"/>
      <c r="AGD56" s="23"/>
      <c r="AGE56" s="23"/>
      <c r="AGF56" s="23"/>
      <c r="AGG56" s="23"/>
      <c r="AGH56" s="23"/>
      <c r="AGI56" s="23"/>
      <c r="AGJ56" s="23"/>
      <c r="AGK56" s="23"/>
      <c r="AGL56" s="23"/>
      <c r="AGM56" s="23"/>
      <c r="AGN56" s="23"/>
      <c r="AGO56" s="23"/>
      <c r="AGP56" s="23"/>
      <c r="AGQ56" s="23"/>
      <c r="AGR56" s="23"/>
      <c r="AGS56" s="23"/>
      <c r="AGT56" s="23"/>
      <c r="AGU56" s="23"/>
      <c r="AGV56" s="23"/>
      <c r="AGW56" s="23"/>
      <c r="AGX56" s="23"/>
      <c r="AGY56" s="23"/>
      <c r="AGZ56" s="23"/>
      <c r="AHA56" s="23"/>
      <c r="AHB56" s="23"/>
      <c r="AHC56" s="23"/>
      <c r="AHD56" s="23"/>
      <c r="AHE56" s="23"/>
      <c r="AHF56" s="23"/>
      <c r="AHG56" s="23"/>
      <c r="AHH56" s="23"/>
      <c r="AHI56" s="23"/>
      <c r="AHJ56" s="23"/>
      <c r="AHK56" s="23"/>
      <c r="AHL56" s="23"/>
      <c r="AHM56" s="23"/>
      <c r="AHN56" s="23"/>
      <c r="AHO56" s="23"/>
      <c r="AHP56" s="23"/>
      <c r="AHQ56" s="23"/>
      <c r="AHR56" s="23"/>
      <c r="AHS56" s="23"/>
      <c r="AHT56" s="23"/>
      <c r="AHU56" s="23"/>
      <c r="AHV56" s="23"/>
      <c r="AHW56" s="23"/>
      <c r="AHX56" s="23"/>
      <c r="AHY56" s="23"/>
      <c r="AHZ56" s="23"/>
      <c r="AIA56" s="23"/>
      <c r="AIB56" s="23"/>
      <c r="AIC56" s="23"/>
      <c r="AID56" s="23"/>
      <c r="AIE56" s="23"/>
      <c r="AIF56" s="23"/>
      <c r="AIG56" s="23"/>
      <c r="AIH56" s="23"/>
      <c r="AII56" s="23"/>
      <c r="AIJ56" s="23"/>
      <c r="AIK56" s="23"/>
      <c r="AIL56" s="23"/>
      <c r="AIM56" s="23"/>
      <c r="AIN56" s="23"/>
      <c r="AIO56" s="23"/>
      <c r="AIP56" s="23"/>
      <c r="AIQ56" s="23"/>
      <c r="AIR56" s="23"/>
      <c r="AIS56" s="23"/>
      <c r="AIT56" s="23"/>
      <c r="AIU56" s="23"/>
      <c r="AIV56" s="23"/>
      <c r="AIW56" s="23"/>
      <c r="AIX56" s="23"/>
      <c r="AIY56" s="23"/>
      <c r="AIZ56" s="23"/>
      <c r="AJA56" s="23"/>
      <c r="AJB56" s="23"/>
      <c r="AJC56" s="23"/>
      <c r="AJD56" s="23"/>
      <c r="AJE56" s="23"/>
      <c r="AJF56" s="23"/>
      <c r="AJG56" s="23"/>
      <c r="AJH56" s="23"/>
      <c r="AJI56" s="23"/>
      <c r="AJJ56" s="23"/>
      <c r="AJK56" s="23"/>
      <c r="AJL56" s="23"/>
      <c r="AJM56" s="23"/>
      <c r="AJN56" s="23"/>
      <c r="AJO56" s="23"/>
      <c r="AJP56" s="23"/>
      <c r="AJQ56" s="23"/>
      <c r="AJR56" s="23"/>
      <c r="AJS56" s="23"/>
      <c r="AJT56" s="23"/>
      <c r="AJU56" s="23"/>
      <c r="AJV56" s="23"/>
      <c r="AJW56" s="23"/>
      <c r="AJX56" s="23"/>
      <c r="AJY56" s="23"/>
      <c r="AJZ56" s="23"/>
      <c r="AKA56" s="23"/>
      <c r="AKB56" s="23"/>
      <c r="AKC56" s="23"/>
      <c r="AKD56" s="23"/>
      <c r="AKE56" s="23"/>
      <c r="AKF56" s="23"/>
      <c r="AKG56" s="23"/>
      <c r="AKH56" s="23"/>
      <c r="AKI56" s="23"/>
      <c r="AKJ56" s="23"/>
      <c r="AKK56" s="23"/>
      <c r="AKL56" s="23"/>
      <c r="AKM56" s="23"/>
      <c r="AKN56" s="23"/>
      <c r="AKO56" s="23"/>
      <c r="AKP56" s="23"/>
      <c r="AKQ56" s="23"/>
      <c r="AKR56" s="23"/>
      <c r="AKS56" s="23"/>
      <c r="AKT56" s="23"/>
      <c r="AKU56" s="23"/>
      <c r="AKV56" s="23"/>
      <c r="AKW56" s="23"/>
      <c r="AKX56" s="23"/>
      <c r="AKY56" s="23"/>
      <c r="AKZ56" s="23"/>
      <c r="ALA56" s="23"/>
      <c r="ALB56" s="23"/>
      <c r="ALC56" s="23"/>
      <c r="ALD56" s="23"/>
      <c r="ALE56" s="23"/>
      <c r="ALF56" s="23"/>
      <c r="ALG56" s="23"/>
      <c r="ALH56" s="23"/>
      <c r="ALI56" s="23"/>
      <c r="ALJ56" s="23"/>
      <c r="ALK56" s="23"/>
      <c r="ALL56" s="23"/>
      <c r="ALM56" s="23"/>
      <c r="ALN56" s="23"/>
      <c r="ALO56" s="23"/>
      <c r="ALP56" s="23"/>
      <c r="ALQ56" s="23"/>
      <c r="ALR56" s="23"/>
      <c r="ALS56" s="23"/>
      <c r="ALT56" s="23"/>
      <c r="ALU56" s="23"/>
      <c r="ALV56" s="23"/>
      <c r="ALW56" s="23"/>
      <c r="ALX56" s="23"/>
      <c r="ALY56" s="23"/>
      <c r="ALZ56" s="23"/>
      <c r="AMA56" s="23"/>
      <c r="AMB56" s="23"/>
      <c r="AMC56" s="23"/>
      <c r="AMD56" s="23"/>
      <c r="AME56" s="23"/>
      <c r="AMF56" s="23"/>
      <c r="AMG56" s="23"/>
      <c r="AMH56" s="24"/>
      <c r="AMI56" s="24"/>
      <c r="AMJ56" s="24"/>
    </row>
    <row r="57" spans="1:1024" ht="31.5">
      <c r="A57" s="78" t="s">
        <v>125</v>
      </c>
      <c r="B57" s="29">
        <v>900</v>
      </c>
      <c r="C57" s="29">
        <v>90095</v>
      </c>
      <c r="D57" s="30" t="s">
        <v>60</v>
      </c>
      <c r="E57" s="37" t="s">
        <v>72</v>
      </c>
      <c r="F57" s="32">
        <v>403750</v>
      </c>
      <c r="G57" s="32">
        <f>H57+I57+K57</f>
        <v>403750</v>
      </c>
      <c r="H57" s="32">
        <v>52062.5</v>
      </c>
      <c r="I57" s="32">
        <v>0</v>
      </c>
      <c r="J57" s="33"/>
      <c r="K57" s="32">
        <v>351687.5</v>
      </c>
      <c r="L57" s="34" t="s">
        <v>19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  <c r="NN57" s="35"/>
      <c r="NO57" s="35"/>
      <c r="NP57" s="35"/>
      <c r="NQ57" s="35"/>
      <c r="NR57" s="35"/>
      <c r="NS57" s="35"/>
      <c r="NT57" s="35"/>
      <c r="NU57" s="35"/>
      <c r="NV57" s="35"/>
      <c r="NW57" s="35"/>
      <c r="NX57" s="35"/>
      <c r="NY57" s="35"/>
      <c r="NZ57" s="35"/>
      <c r="OA57" s="35"/>
      <c r="OB57" s="35"/>
      <c r="OC57" s="35"/>
      <c r="OD57" s="35"/>
      <c r="OE57" s="35"/>
      <c r="OF57" s="35"/>
      <c r="OG57" s="35"/>
      <c r="OH57" s="35"/>
      <c r="OI57" s="35"/>
      <c r="OJ57" s="35"/>
      <c r="OK57" s="35"/>
      <c r="OL57" s="35"/>
      <c r="OM57" s="35"/>
      <c r="ON57" s="35"/>
      <c r="OO57" s="35"/>
      <c r="OP57" s="35"/>
      <c r="OQ57" s="35"/>
      <c r="OR57" s="35"/>
      <c r="OS57" s="35"/>
      <c r="OT57" s="35"/>
      <c r="OU57" s="35"/>
      <c r="OV57" s="35"/>
      <c r="OW57" s="35"/>
      <c r="OX57" s="35"/>
      <c r="OY57" s="35"/>
      <c r="OZ57" s="35"/>
      <c r="PA57" s="35"/>
      <c r="PB57" s="35"/>
      <c r="PC57" s="35"/>
      <c r="PD57" s="35"/>
      <c r="PE57" s="35"/>
      <c r="PF57" s="35"/>
      <c r="PG57" s="35"/>
      <c r="PH57" s="35"/>
      <c r="PI57" s="35"/>
      <c r="PJ57" s="35"/>
      <c r="PK57" s="35"/>
      <c r="PL57" s="35"/>
      <c r="PM57" s="35"/>
      <c r="PN57" s="35"/>
      <c r="PO57" s="35"/>
      <c r="PP57" s="35"/>
      <c r="PQ57" s="35"/>
      <c r="PR57" s="35"/>
      <c r="PS57" s="35"/>
      <c r="PT57" s="35"/>
      <c r="PU57" s="35"/>
      <c r="PV57" s="35"/>
      <c r="PW57" s="35"/>
      <c r="PX57" s="35"/>
      <c r="PY57" s="35"/>
      <c r="PZ57" s="35"/>
      <c r="QA57" s="35"/>
      <c r="QB57" s="35"/>
      <c r="QC57" s="35"/>
      <c r="QD57" s="35"/>
      <c r="QE57" s="35"/>
      <c r="QF57" s="35"/>
      <c r="QG57" s="35"/>
      <c r="QH57" s="35"/>
      <c r="QI57" s="35"/>
      <c r="QJ57" s="35"/>
      <c r="QK57" s="35"/>
      <c r="QL57" s="35"/>
      <c r="QM57" s="35"/>
      <c r="QN57" s="35"/>
      <c r="QO57" s="35"/>
      <c r="QP57" s="35"/>
      <c r="QQ57" s="35"/>
      <c r="QR57" s="35"/>
      <c r="QS57" s="35"/>
      <c r="QT57" s="35"/>
      <c r="QU57" s="35"/>
      <c r="QV57" s="35"/>
      <c r="QW57" s="35"/>
      <c r="QX57" s="35"/>
      <c r="QY57" s="35"/>
      <c r="QZ57" s="35"/>
      <c r="RA57" s="35"/>
      <c r="RB57" s="35"/>
      <c r="RC57" s="35"/>
      <c r="RD57" s="35"/>
      <c r="RE57" s="35"/>
      <c r="RF57" s="35"/>
      <c r="RG57" s="35"/>
      <c r="RH57" s="35"/>
      <c r="RI57" s="35"/>
      <c r="RJ57" s="35"/>
      <c r="RK57" s="35"/>
      <c r="RL57" s="35"/>
      <c r="RM57" s="35"/>
      <c r="RN57" s="35"/>
      <c r="RO57" s="35"/>
      <c r="RP57" s="35"/>
      <c r="RQ57" s="35"/>
      <c r="RR57" s="35"/>
      <c r="RS57" s="35"/>
      <c r="RT57" s="35"/>
      <c r="RU57" s="35"/>
      <c r="RV57" s="35"/>
      <c r="RW57" s="35"/>
      <c r="RX57" s="35"/>
      <c r="RY57" s="35"/>
      <c r="RZ57" s="35"/>
      <c r="SA57" s="35"/>
      <c r="SB57" s="35"/>
      <c r="SC57" s="35"/>
      <c r="SD57" s="35"/>
      <c r="SE57" s="35"/>
      <c r="SF57" s="35"/>
      <c r="SG57" s="35"/>
      <c r="SH57" s="35"/>
      <c r="SI57" s="35"/>
      <c r="SJ57" s="35"/>
      <c r="SK57" s="35"/>
      <c r="SL57" s="35"/>
      <c r="SM57" s="35"/>
      <c r="SN57" s="35"/>
      <c r="SO57" s="35"/>
      <c r="SP57" s="35"/>
      <c r="SQ57" s="35"/>
      <c r="SR57" s="35"/>
      <c r="SS57" s="35"/>
      <c r="ST57" s="35"/>
      <c r="SU57" s="35"/>
      <c r="SV57" s="35"/>
      <c r="SW57" s="35"/>
      <c r="SX57" s="35"/>
      <c r="SY57" s="35"/>
      <c r="SZ57" s="35"/>
      <c r="TA57" s="35"/>
      <c r="TB57" s="35"/>
      <c r="TC57" s="35"/>
      <c r="TD57" s="35"/>
      <c r="TE57" s="35"/>
      <c r="TF57" s="35"/>
      <c r="TG57" s="35"/>
      <c r="TH57" s="35"/>
      <c r="TI57" s="35"/>
      <c r="TJ57" s="35"/>
      <c r="TK57" s="35"/>
      <c r="TL57" s="35"/>
      <c r="TM57" s="35"/>
      <c r="TN57" s="35"/>
      <c r="TO57" s="35"/>
      <c r="TP57" s="35"/>
      <c r="TQ57" s="35"/>
      <c r="TR57" s="35"/>
      <c r="TS57" s="35"/>
      <c r="TT57" s="35"/>
      <c r="TU57" s="35"/>
      <c r="TV57" s="35"/>
      <c r="TW57" s="35"/>
      <c r="TX57" s="35"/>
      <c r="TY57" s="35"/>
      <c r="TZ57" s="35"/>
      <c r="UA57" s="35"/>
      <c r="UB57" s="35"/>
      <c r="UC57" s="35"/>
      <c r="UD57" s="35"/>
      <c r="UE57" s="35"/>
      <c r="UF57" s="35"/>
      <c r="UG57" s="35"/>
      <c r="UH57" s="35"/>
      <c r="UI57" s="35"/>
      <c r="UJ57" s="35"/>
      <c r="UK57" s="35"/>
      <c r="UL57" s="35"/>
      <c r="UM57" s="35"/>
      <c r="UN57" s="35"/>
      <c r="UO57" s="35"/>
      <c r="UP57" s="35"/>
      <c r="UQ57" s="35"/>
      <c r="UR57" s="35"/>
      <c r="US57" s="35"/>
      <c r="UT57" s="35"/>
      <c r="UU57" s="35"/>
      <c r="UV57" s="35"/>
      <c r="UW57" s="35"/>
      <c r="UX57" s="35"/>
      <c r="UY57" s="35"/>
      <c r="UZ57" s="35"/>
      <c r="VA57" s="35"/>
      <c r="VB57" s="35"/>
      <c r="VC57" s="35"/>
      <c r="VD57" s="35"/>
      <c r="VE57" s="35"/>
      <c r="VF57" s="35"/>
      <c r="VG57" s="35"/>
      <c r="VH57" s="35"/>
      <c r="VI57" s="35"/>
      <c r="VJ57" s="35"/>
      <c r="VK57" s="35"/>
      <c r="VL57" s="35"/>
      <c r="VM57" s="35"/>
      <c r="VN57" s="35"/>
      <c r="VO57" s="35"/>
      <c r="VP57" s="35"/>
      <c r="VQ57" s="35"/>
      <c r="VR57" s="35"/>
      <c r="VS57" s="35"/>
      <c r="VT57" s="35"/>
      <c r="VU57" s="35"/>
      <c r="VV57" s="35"/>
      <c r="VW57" s="35"/>
      <c r="VX57" s="35"/>
      <c r="VY57" s="35"/>
      <c r="VZ57" s="35"/>
      <c r="WA57" s="35"/>
      <c r="WB57" s="35"/>
      <c r="WC57" s="35"/>
      <c r="WD57" s="35"/>
      <c r="WE57" s="35"/>
      <c r="WF57" s="35"/>
      <c r="WG57" s="35"/>
      <c r="WH57" s="35"/>
      <c r="WI57" s="35"/>
      <c r="WJ57" s="35"/>
      <c r="WK57" s="35"/>
      <c r="WL57" s="35"/>
      <c r="WM57" s="35"/>
      <c r="WN57" s="35"/>
      <c r="WO57" s="35"/>
      <c r="WP57" s="35"/>
      <c r="WQ57" s="35"/>
      <c r="WR57" s="35"/>
      <c r="WS57" s="35"/>
      <c r="WT57" s="35"/>
      <c r="WU57" s="35"/>
      <c r="WV57" s="35"/>
      <c r="WW57" s="35"/>
      <c r="WX57" s="35"/>
      <c r="WY57" s="35"/>
      <c r="WZ57" s="35"/>
      <c r="XA57" s="35"/>
      <c r="XB57" s="35"/>
      <c r="XC57" s="35"/>
      <c r="XD57" s="35"/>
      <c r="XE57" s="35"/>
      <c r="XF57" s="35"/>
      <c r="XG57" s="35"/>
      <c r="XH57" s="35"/>
      <c r="XI57" s="35"/>
      <c r="XJ57" s="35"/>
      <c r="XK57" s="35"/>
      <c r="XL57" s="35"/>
      <c r="XM57" s="35"/>
      <c r="XN57" s="35"/>
      <c r="XO57" s="35"/>
      <c r="XP57" s="35"/>
      <c r="XQ57" s="35"/>
      <c r="XR57" s="35"/>
      <c r="XS57" s="35"/>
      <c r="XT57" s="35"/>
      <c r="XU57" s="35"/>
      <c r="XV57" s="35"/>
      <c r="XW57" s="35"/>
      <c r="XX57" s="35"/>
      <c r="XY57" s="35"/>
      <c r="XZ57" s="35"/>
      <c r="YA57" s="35"/>
      <c r="YB57" s="35"/>
      <c r="YC57" s="35"/>
      <c r="YD57" s="35"/>
      <c r="YE57" s="35"/>
      <c r="YF57" s="35"/>
      <c r="YG57" s="35"/>
      <c r="YH57" s="35"/>
      <c r="YI57" s="35"/>
      <c r="YJ57" s="35"/>
      <c r="YK57" s="35"/>
      <c r="YL57" s="35"/>
      <c r="YM57" s="35"/>
      <c r="YN57" s="35"/>
      <c r="YO57" s="35"/>
      <c r="YP57" s="35"/>
      <c r="YQ57" s="35"/>
      <c r="YR57" s="35"/>
      <c r="YS57" s="35"/>
      <c r="YT57" s="35"/>
      <c r="YU57" s="35"/>
      <c r="YV57" s="35"/>
      <c r="YW57" s="35"/>
      <c r="YX57" s="35"/>
      <c r="YY57" s="35"/>
      <c r="YZ57" s="35"/>
      <c r="ZA57" s="35"/>
      <c r="ZB57" s="35"/>
      <c r="ZC57" s="35"/>
      <c r="ZD57" s="35"/>
      <c r="ZE57" s="35"/>
      <c r="ZF57" s="35"/>
      <c r="ZG57" s="35"/>
      <c r="ZH57" s="35"/>
      <c r="ZI57" s="35"/>
      <c r="ZJ57" s="35"/>
      <c r="ZK57" s="35"/>
      <c r="ZL57" s="35"/>
      <c r="ZM57" s="35"/>
      <c r="ZN57" s="35"/>
      <c r="ZO57" s="35"/>
      <c r="ZP57" s="35"/>
      <c r="ZQ57" s="35"/>
      <c r="ZR57" s="35"/>
      <c r="ZS57" s="35"/>
      <c r="ZT57" s="35"/>
      <c r="ZU57" s="35"/>
      <c r="ZV57" s="35"/>
      <c r="ZW57" s="35"/>
      <c r="ZX57" s="35"/>
      <c r="ZY57" s="35"/>
      <c r="ZZ57" s="35"/>
      <c r="AAA57" s="35"/>
      <c r="AAB57" s="35"/>
      <c r="AAC57" s="35"/>
      <c r="AAD57" s="35"/>
      <c r="AAE57" s="35"/>
      <c r="AAF57" s="35"/>
      <c r="AAG57" s="35"/>
      <c r="AAH57" s="35"/>
      <c r="AAI57" s="35"/>
      <c r="AAJ57" s="35"/>
      <c r="AAK57" s="35"/>
      <c r="AAL57" s="35"/>
      <c r="AAM57" s="35"/>
      <c r="AAN57" s="35"/>
      <c r="AAO57" s="35"/>
      <c r="AAP57" s="35"/>
      <c r="AAQ57" s="35"/>
      <c r="AAR57" s="35"/>
      <c r="AAS57" s="35"/>
      <c r="AAT57" s="35"/>
      <c r="AAU57" s="35"/>
      <c r="AAV57" s="35"/>
      <c r="AAW57" s="35"/>
      <c r="AAX57" s="35"/>
      <c r="AAY57" s="35"/>
      <c r="AAZ57" s="35"/>
      <c r="ABA57" s="35"/>
      <c r="ABB57" s="35"/>
      <c r="ABC57" s="35"/>
      <c r="ABD57" s="35"/>
      <c r="ABE57" s="35"/>
      <c r="ABF57" s="35"/>
      <c r="ABG57" s="35"/>
      <c r="ABH57" s="35"/>
      <c r="ABI57" s="35"/>
      <c r="ABJ57" s="35"/>
      <c r="ABK57" s="35"/>
      <c r="ABL57" s="35"/>
      <c r="ABM57" s="35"/>
      <c r="ABN57" s="35"/>
      <c r="ABO57" s="35"/>
      <c r="ABP57" s="35"/>
      <c r="ABQ57" s="35"/>
      <c r="ABR57" s="35"/>
      <c r="ABS57" s="35"/>
      <c r="ABT57" s="35"/>
      <c r="ABU57" s="35"/>
      <c r="ABV57" s="35"/>
      <c r="ABW57" s="35"/>
      <c r="ABX57" s="35"/>
      <c r="ABY57" s="35"/>
      <c r="ABZ57" s="35"/>
      <c r="ACA57" s="35"/>
      <c r="ACB57" s="35"/>
      <c r="ACC57" s="35"/>
      <c r="ACD57" s="35"/>
      <c r="ACE57" s="35"/>
      <c r="ACF57" s="35"/>
      <c r="ACG57" s="35"/>
      <c r="ACH57" s="35"/>
      <c r="ACI57" s="35"/>
      <c r="ACJ57" s="35"/>
      <c r="ACK57" s="35"/>
      <c r="ACL57" s="35"/>
      <c r="ACM57" s="35"/>
      <c r="ACN57" s="35"/>
      <c r="ACO57" s="35"/>
      <c r="ACP57" s="35"/>
      <c r="ACQ57" s="35"/>
      <c r="ACR57" s="35"/>
      <c r="ACS57" s="35"/>
      <c r="ACT57" s="35"/>
      <c r="ACU57" s="35"/>
      <c r="ACV57" s="35"/>
      <c r="ACW57" s="35"/>
      <c r="ACX57" s="35"/>
      <c r="ACY57" s="35"/>
      <c r="ACZ57" s="35"/>
      <c r="ADA57" s="35"/>
      <c r="ADB57" s="35"/>
      <c r="ADC57" s="35"/>
      <c r="ADD57" s="35"/>
      <c r="ADE57" s="35"/>
      <c r="ADF57" s="35"/>
      <c r="ADG57" s="35"/>
      <c r="ADH57" s="35"/>
      <c r="ADI57" s="35"/>
      <c r="ADJ57" s="35"/>
      <c r="ADK57" s="35"/>
      <c r="ADL57" s="35"/>
      <c r="ADM57" s="35"/>
      <c r="ADN57" s="35"/>
      <c r="ADO57" s="35"/>
      <c r="ADP57" s="35"/>
      <c r="ADQ57" s="35"/>
      <c r="ADR57" s="35"/>
      <c r="ADS57" s="35"/>
      <c r="ADT57" s="35"/>
      <c r="ADU57" s="35"/>
      <c r="ADV57" s="35"/>
      <c r="ADW57" s="35"/>
      <c r="ADX57" s="35"/>
      <c r="ADY57" s="35"/>
      <c r="ADZ57" s="35"/>
      <c r="AEA57" s="35"/>
      <c r="AEB57" s="35"/>
      <c r="AEC57" s="35"/>
      <c r="AED57" s="35"/>
      <c r="AEE57" s="35"/>
      <c r="AEF57" s="35"/>
      <c r="AEG57" s="35"/>
      <c r="AEH57" s="35"/>
      <c r="AEI57" s="35"/>
      <c r="AEJ57" s="35"/>
      <c r="AEK57" s="35"/>
      <c r="AEL57" s="35"/>
      <c r="AEM57" s="35"/>
      <c r="AEN57" s="35"/>
      <c r="AEO57" s="35"/>
      <c r="AEP57" s="35"/>
      <c r="AEQ57" s="35"/>
      <c r="AER57" s="35"/>
      <c r="AES57" s="35"/>
      <c r="AET57" s="35"/>
      <c r="AEU57" s="35"/>
      <c r="AEV57" s="35"/>
      <c r="AEW57" s="35"/>
      <c r="AEX57" s="35"/>
      <c r="AEY57" s="35"/>
      <c r="AEZ57" s="35"/>
      <c r="AFA57" s="35"/>
      <c r="AFB57" s="35"/>
      <c r="AFC57" s="35"/>
      <c r="AFD57" s="35"/>
      <c r="AFE57" s="35"/>
      <c r="AFF57" s="35"/>
      <c r="AFG57" s="35"/>
      <c r="AFH57" s="35"/>
      <c r="AFI57" s="35"/>
      <c r="AFJ57" s="35"/>
      <c r="AFK57" s="35"/>
      <c r="AFL57" s="35"/>
      <c r="AFM57" s="35"/>
      <c r="AFN57" s="35"/>
      <c r="AFO57" s="35"/>
      <c r="AFP57" s="35"/>
      <c r="AFQ57" s="35"/>
      <c r="AFR57" s="35"/>
      <c r="AFS57" s="35"/>
      <c r="AFT57" s="35"/>
      <c r="AFU57" s="35"/>
      <c r="AFV57" s="35"/>
      <c r="AFW57" s="35"/>
      <c r="AFX57" s="35"/>
      <c r="AFY57" s="35"/>
      <c r="AFZ57" s="35"/>
      <c r="AGA57" s="35"/>
      <c r="AGB57" s="35"/>
      <c r="AGC57" s="35"/>
      <c r="AGD57" s="35"/>
      <c r="AGE57" s="35"/>
      <c r="AGF57" s="35"/>
      <c r="AGG57" s="35"/>
      <c r="AGH57" s="35"/>
      <c r="AGI57" s="35"/>
      <c r="AGJ57" s="35"/>
      <c r="AGK57" s="35"/>
      <c r="AGL57" s="35"/>
      <c r="AGM57" s="35"/>
      <c r="AGN57" s="35"/>
      <c r="AGO57" s="35"/>
      <c r="AGP57" s="35"/>
      <c r="AGQ57" s="35"/>
      <c r="AGR57" s="35"/>
      <c r="AGS57" s="35"/>
      <c r="AGT57" s="35"/>
      <c r="AGU57" s="35"/>
      <c r="AGV57" s="35"/>
      <c r="AGW57" s="35"/>
      <c r="AGX57" s="35"/>
      <c r="AGY57" s="35"/>
      <c r="AGZ57" s="35"/>
      <c r="AHA57" s="35"/>
      <c r="AHB57" s="35"/>
      <c r="AHC57" s="35"/>
      <c r="AHD57" s="35"/>
      <c r="AHE57" s="35"/>
      <c r="AHF57" s="35"/>
      <c r="AHG57" s="35"/>
      <c r="AHH57" s="35"/>
      <c r="AHI57" s="35"/>
      <c r="AHJ57" s="35"/>
      <c r="AHK57" s="35"/>
      <c r="AHL57" s="35"/>
      <c r="AHM57" s="35"/>
      <c r="AHN57" s="35"/>
      <c r="AHO57" s="35"/>
      <c r="AHP57" s="35"/>
      <c r="AHQ57" s="35"/>
      <c r="AHR57" s="35"/>
      <c r="AHS57" s="35"/>
      <c r="AHT57" s="35"/>
      <c r="AHU57" s="35"/>
      <c r="AHV57" s="35"/>
      <c r="AHW57" s="35"/>
      <c r="AHX57" s="35"/>
      <c r="AHY57" s="35"/>
      <c r="AHZ57" s="35"/>
      <c r="AIA57" s="35"/>
      <c r="AIB57" s="35"/>
      <c r="AIC57" s="35"/>
      <c r="AID57" s="35"/>
      <c r="AIE57" s="35"/>
      <c r="AIF57" s="35"/>
      <c r="AIG57" s="35"/>
      <c r="AIH57" s="35"/>
      <c r="AII57" s="35"/>
      <c r="AIJ57" s="35"/>
      <c r="AIK57" s="35"/>
      <c r="AIL57" s="35"/>
      <c r="AIM57" s="35"/>
      <c r="AIN57" s="35"/>
      <c r="AIO57" s="35"/>
      <c r="AIP57" s="35"/>
      <c r="AIQ57" s="35"/>
      <c r="AIR57" s="35"/>
      <c r="AIS57" s="35"/>
      <c r="AIT57" s="35"/>
      <c r="AIU57" s="35"/>
      <c r="AIV57" s="35"/>
      <c r="AIW57" s="35"/>
      <c r="AIX57" s="35"/>
      <c r="AIY57" s="35"/>
      <c r="AIZ57" s="35"/>
      <c r="AJA57" s="35"/>
      <c r="AJB57" s="35"/>
      <c r="AJC57" s="35"/>
      <c r="AJD57" s="35"/>
      <c r="AJE57" s="35"/>
      <c r="AJF57" s="35"/>
      <c r="AJG57" s="35"/>
      <c r="AJH57" s="35"/>
      <c r="AJI57" s="35"/>
      <c r="AJJ57" s="35"/>
      <c r="AJK57" s="35"/>
      <c r="AJL57" s="35"/>
      <c r="AJM57" s="35"/>
      <c r="AJN57" s="35"/>
      <c r="AJO57" s="35"/>
      <c r="AJP57" s="35"/>
      <c r="AJQ57" s="35"/>
      <c r="AJR57" s="35"/>
      <c r="AJS57" s="35"/>
      <c r="AJT57" s="35"/>
      <c r="AJU57" s="35"/>
      <c r="AJV57" s="35"/>
      <c r="AJW57" s="35"/>
      <c r="AJX57" s="35"/>
      <c r="AJY57" s="35"/>
      <c r="AJZ57" s="35"/>
      <c r="AKA57" s="35"/>
      <c r="AKB57" s="35"/>
      <c r="AKC57" s="35"/>
      <c r="AKD57" s="35"/>
      <c r="AKE57" s="35"/>
      <c r="AKF57" s="35"/>
      <c r="AKG57" s="35"/>
      <c r="AKH57" s="35"/>
      <c r="AKI57" s="35"/>
      <c r="AKJ57" s="35"/>
      <c r="AKK57" s="35"/>
      <c r="AKL57" s="35"/>
      <c r="AKM57" s="35"/>
      <c r="AKN57" s="35"/>
      <c r="AKO57" s="35"/>
      <c r="AKP57" s="35"/>
      <c r="AKQ57" s="35"/>
      <c r="AKR57" s="35"/>
      <c r="AKS57" s="35"/>
      <c r="AKT57" s="35"/>
      <c r="AKU57" s="35"/>
      <c r="AKV57" s="35"/>
      <c r="AKW57" s="35"/>
      <c r="AKX57" s="35"/>
      <c r="AKY57" s="35"/>
      <c r="AKZ57" s="35"/>
      <c r="ALA57" s="35"/>
      <c r="ALB57" s="35"/>
      <c r="ALC57" s="35"/>
      <c r="ALD57" s="35"/>
      <c r="ALE57" s="35"/>
      <c r="ALF57" s="35"/>
      <c r="ALG57" s="35"/>
      <c r="ALH57" s="35"/>
      <c r="ALI57" s="35"/>
      <c r="ALJ57" s="35"/>
      <c r="ALK57" s="35"/>
      <c r="ALL57" s="35"/>
      <c r="ALM57" s="35"/>
      <c r="ALN57" s="35"/>
      <c r="ALO57" s="35"/>
      <c r="ALP57" s="35"/>
      <c r="ALQ57" s="35"/>
      <c r="ALR57" s="35"/>
      <c r="ALS57" s="35"/>
      <c r="ALT57" s="35"/>
      <c r="ALU57" s="35"/>
      <c r="ALV57" s="35"/>
      <c r="ALW57" s="35"/>
      <c r="ALX57" s="35"/>
      <c r="ALY57" s="35"/>
      <c r="ALZ57" s="35"/>
      <c r="AMA57" s="35"/>
      <c r="AMB57" s="35"/>
      <c r="AMC57" s="35"/>
      <c r="AMD57" s="35"/>
      <c r="AME57" s="35"/>
      <c r="AMF57" s="35"/>
      <c r="AMG57" s="35"/>
      <c r="AMH57" s="36"/>
      <c r="AMI57" s="36"/>
      <c r="AMJ57" s="36"/>
    </row>
    <row r="58" spans="1:1024">
      <c r="A58" s="91" t="s">
        <v>73</v>
      </c>
      <c r="B58" s="91"/>
      <c r="C58" s="91"/>
      <c r="D58" s="91"/>
      <c r="E58" s="91"/>
      <c r="F58" s="21">
        <f>SUM(F57:F57)</f>
        <v>403750</v>
      </c>
      <c r="G58" s="21">
        <f>SUM(G57:G57)</f>
        <v>403750</v>
      </c>
      <c r="H58" s="21">
        <f>SUM(H57:H57)</f>
        <v>52062.5</v>
      </c>
      <c r="I58" s="21">
        <f>SUM(I57:I57)</f>
        <v>0</v>
      </c>
      <c r="J58" s="22" t="s">
        <v>27</v>
      </c>
      <c r="K58" s="21">
        <f>SUM(K57:K57)</f>
        <v>351687.5</v>
      </c>
      <c r="L58" s="22" t="s">
        <v>28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  <c r="TH58" s="23"/>
      <c r="TI58" s="23"/>
      <c r="TJ58" s="23"/>
      <c r="TK58" s="23"/>
      <c r="TL58" s="23"/>
      <c r="TM58" s="23"/>
      <c r="TN58" s="23"/>
      <c r="TO58" s="23"/>
      <c r="TP58" s="23"/>
      <c r="TQ58" s="23"/>
      <c r="TR58" s="23"/>
      <c r="TS58" s="23"/>
      <c r="TT58" s="23"/>
      <c r="TU58" s="23"/>
      <c r="TV58" s="23"/>
      <c r="TW58" s="23"/>
      <c r="TX58" s="23"/>
      <c r="TY58" s="23"/>
      <c r="TZ58" s="23"/>
      <c r="UA58" s="23"/>
      <c r="UB58" s="23"/>
      <c r="UC58" s="23"/>
      <c r="UD58" s="23"/>
      <c r="UE58" s="23"/>
      <c r="UF58" s="23"/>
      <c r="UG58" s="23"/>
      <c r="UH58" s="23"/>
      <c r="UI58" s="23"/>
      <c r="UJ58" s="23"/>
      <c r="UK58" s="23"/>
      <c r="UL58" s="23"/>
      <c r="UM58" s="23"/>
      <c r="UN58" s="23"/>
      <c r="UO58" s="23"/>
      <c r="UP58" s="23"/>
      <c r="UQ58" s="23"/>
      <c r="UR58" s="23"/>
      <c r="US58" s="23"/>
      <c r="UT58" s="23"/>
      <c r="UU58" s="23"/>
      <c r="UV58" s="23"/>
      <c r="UW58" s="23"/>
      <c r="UX58" s="23"/>
      <c r="UY58" s="23"/>
      <c r="UZ58" s="23"/>
      <c r="VA58" s="23"/>
      <c r="VB58" s="23"/>
      <c r="VC58" s="23"/>
      <c r="VD58" s="23"/>
      <c r="VE58" s="23"/>
      <c r="VF58" s="23"/>
      <c r="VG58" s="23"/>
      <c r="VH58" s="23"/>
      <c r="VI58" s="23"/>
      <c r="VJ58" s="23"/>
      <c r="VK58" s="23"/>
      <c r="VL58" s="23"/>
      <c r="VM58" s="23"/>
      <c r="VN58" s="23"/>
      <c r="VO58" s="23"/>
      <c r="VP58" s="23"/>
      <c r="VQ58" s="23"/>
      <c r="VR58" s="23"/>
      <c r="VS58" s="23"/>
      <c r="VT58" s="23"/>
      <c r="VU58" s="23"/>
      <c r="VV58" s="23"/>
      <c r="VW58" s="23"/>
      <c r="VX58" s="23"/>
      <c r="VY58" s="23"/>
      <c r="VZ58" s="23"/>
      <c r="WA58" s="23"/>
      <c r="WB58" s="23"/>
      <c r="WC58" s="23"/>
      <c r="WD58" s="23"/>
      <c r="WE58" s="23"/>
      <c r="WF58" s="23"/>
      <c r="WG58" s="23"/>
      <c r="WH58" s="23"/>
      <c r="WI58" s="23"/>
      <c r="WJ58" s="23"/>
      <c r="WK58" s="23"/>
      <c r="WL58" s="23"/>
      <c r="WM58" s="23"/>
      <c r="WN58" s="23"/>
      <c r="WO58" s="23"/>
      <c r="WP58" s="23"/>
      <c r="WQ58" s="23"/>
      <c r="WR58" s="23"/>
      <c r="WS58" s="23"/>
      <c r="WT58" s="23"/>
      <c r="WU58" s="23"/>
      <c r="WV58" s="23"/>
      <c r="WW58" s="23"/>
      <c r="WX58" s="23"/>
      <c r="WY58" s="23"/>
      <c r="WZ58" s="23"/>
      <c r="XA58" s="23"/>
      <c r="XB58" s="23"/>
      <c r="XC58" s="23"/>
      <c r="XD58" s="23"/>
      <c r="XE58" s="23"/>
      <c r="XF58" s="23"/>
      <c r="XG58" s="23"/>
      <c r="XH58" s="23"/>
      <c r="XI58" s="23"/>
      <c r="XJ58" s="23"/>
      <c r="XK58" s="23"/>
      <c r="XL58" s="23"/>
      <c r="XM58" s="23"/>
      <c r="XN58" s="23"/>
      <c r="XO58" s="23"/>
      <c r="XP58" s="23"/>
      <c r="XQ58" s="23"/>
      <c r="XR58" s="23"/>
      <c r="XS58" s="23"/>
      <c r="XT58" s="23"/>
      <c r="XU58" s="23"/>
      <c r="XV58" s="23"/>
      <c r="XW58" s="23"/>
      <c r="XX58" s="23"/>
      <c r="XY58" s="23"/>
      <c r="XZ58" s="23"/>
      <c r="YA58" s="23"/>
      <c r="YB58" s="23"/>
      <c r="YC58" s="23"/>
      <c r="YD58" s="23"/>
      <c r="YE58" s="23"/>
      <c r="YF58" s="23"/>
      <c r="YG58" s="23"/>
      <c r="YH58" s="23"/>
      <c r="YI58" s="23"/>
      <c r="YJ58" s="23"/>
      <c r="YK58" s="23"/>
      <c r="YL58" s="23"/>
      <c r="YM58" s="23"/>
      <c r="YN58" s="23"/>
      <c r="YO58" s="23"/>
      <c r="YP58" s="23"/>
      <c r="YQ58" s="23"/>
      <c r="YR58" s="23"/>
      <c r="YS58" s="23"/>
      <c r="YT58" s="23"/>
      <c r="YU58" s="23"/>
      <c r="YV58" s="23"/>
      <c r="YW58" s="23"/>
      <c r="YX58" s="23"/>
      <c r="YY58" s="23"/>
      <c r="YZ58" s="23"/>
      <c r="ZA58" s="23"/>
      <c r="ZB58" s="23"/>
      <c r="ZC58" s="23"/>
      <c r="ZD58" s="23"/>
      <c r="ZE58" s="23"/>
      <c r="ZF58" s="23"/>
      <c r="ZG58" s="23"/>
      <c r="ZH58" s="23"/>
      <c r="ZI58" s="23"/>
      <c r="ZJ58" s="23"/>
      <c r="ZK58" s="23"/>
      <c r="ZL58" s="23"/>
      <c r="ZM58" s="23"/>
      <c r="ZN58" s="23"/>
      <c r="ZO58" s="23"/>
      <c r="ZP58" s="23"/>
      <c r="ZQ58" s="23"/>
      <c r="ZR58" s="23"/>
      <c r="ZS58" s="23"/>
      <c r="ZT58" s="23"/>
      <c r="ZU58" s="23"/>
      <c r="ZV58" s="23"/>
      <c r="ZW58" s="23"/>
      <c r="ZX58" s="23"/>
      <c r="ZY58" s="23"/>
      <c r="ZZ58" s="23"/>
      <c r="AAA58" s="23"/>
      <c r="AAB58" s="23"/>
      <c r="AAC58" s="23"/>
      <c r="AAD58" s="23"/>
      <c r="AAE58" s="23"/>
      <c r="AAF58" s="23"/>
      <c r="AAG58" s="23"/>
      <c r="AAH58" s="23"/>
      <c r="AAI58" s="23"/>
      <c r="AAJ58" s="23"/>
      <c r="AAK58" s="23"/>
      <c r="AAL58" s="23"/>
      <c r="AAM58" s="23"/>
      <c r="AAN58" s="23"/>
      <c r="AAO58" s="23"/>
      <c r="AAP58" s="23"/>
      <c r="AAQ58" s="23"/>
      <c r="AAR58" s="23"/>
      <c r="AAS58" s="23"/>
      <c r="AAT58" s="23"/>
      <c r="AAU58" s="23"/>
      <c r="AAV58" s="23"/>
      <c r="AAW58" s="23"/>
      <c r="AAX58" s="23"/>
      <c r="AAY58" s="23"/>
      <c r="AAZ58" s="23"/>
      <c r="ABA58" s="23"/>
      <c r="ABB58" s="23"/>
      <c r="ABC58" s="23"/>
      <c r="ABD58" s="23"/>
      <c r="ABE58" s="23"/>
      <c r="ABF58" s="23"/>
      <c r="ABG58" s="23"/>
      <c r="ABH58" s="23"/>
      <c r="ABI58" s="23"/>
      <c r="ABJ58" s="23"/>
      <c r="ABK58" s="23"/>
      <c r="ABL58" s="23"/>
      <c r="ABM58" s="23"/>
      <c r="ABN58" s="23"/>
      <c r="ABO58" s="23"/>
      <c r="ABP58" s="23"/>
      <c r="ABQ58" s="23"/>
      <c r="ABR58" s="23"/>
      <c r="ABS58" s="23"/>
      <c r="ABT58" s="23"/>
      <c r="ABU58" s="23"/>
      <c r="ABV58" s="23"/>
      <c r="ABW58" s="23"/>
      <c r="ABX58" s="23"/>
      <c r="ABY58" s="23"/>
      <c r="ABZ58" s="23"/>
      <c r="ACA58" s="23"/>
      <c r="ACB58" s="23"/>
      <c r="ACC58" s="23"/>
      <c r="ACD58" s="23"/>
      <c r="ACE58" s="23"/>
      <c r="ACF58" s="23"/>
      <c r="ACG58" s="23"/>
      <c r="ACH58" s="23"/>
      <c r="ACI58" s="23"/>
      <c r="ACJ58" s="23"/>
      <c r="ACK58" s="23"/>
      <c r="ACL58" s="23"/>
      <c r="ACM58" s="23"/>
      <c r="ACN58" s="23"/>
      <c r="ACO58" s="23"/>
      <c r="ACP58" s="23"/>
      <c r="ACQ58" s="23"/>
      <c r="ACR58" s="23"/>
      <c r="ACS58" s="23"/>
      <c r="ACT58" s="23"/>
      <c r="ACU58" s="23"/>
      <c r="ACV58" s="23"/>
      <c r="ACW58" s="23"/>
      <c r="ACX58" s="23"/>
      <c r="ACY58" s="23"/>
      <c r="ACZ58" s="23"/>
      <c r="ADA58" s="23"/>
      <c r="ADB58" s="23"/>
      <c r="ADC58" s="23"/>
      <c r="ADD58" s="23"/>
      <c r="ADE58" s="23"/>
      <c r="ADF58" s="23"/>
      <c r="ADG58" s="23"/>
      <c r="ADH58" s="23"/>
      <c r="ADI58" s="23"/>
      <c r="ADJ58" s="23"/>
      <c r="ADK58" s="23"/>
      <c r="ADL58" s="23"/>
      <c r="ADM58" s="23"/>
      <c r="ADN58" s="23"/>
      <c r="ADO58" s="23"/>
      <c r="ADP58" s="23"/>
      <c r="ADQ58" s="23"/>
      <c r="ADR58" s="23"/>
      <c r="ADS58" s="23"/>
      <c r="ADT58" s="23"/>
      <c r="ADU58" s="23"/>
      <c r="ADV58" s="23"/>
      <c r="ADW58" s="23"/>
      <c r="ADX58" s="23"/>
      <c r="ADY58" s="23"/>
      <c r="ADZ58" s="23"/>
      <c r="AEA58" s="23"/>
      <c r="AEB58" s="23"/>
      <c r="AEC58" s="23"/>
      <c r="AED58" s="23"/>
      <c r="AEE58" s="23"/>
      <c r="AEF58" s="23"/>
      <c r="AEG58" s="23"/>
      <c r="AEH58" s="23"/>
      <c r="AEI58" s="23"/>
      <c r="AEJ58" s="23"/>
      <c r="AEK58" s="23"/>
      <c r="AEL58" s="23"/>
      <c r="AEM58" s="23"/>
      <c r="AEN58" s="23"/>
      <c r="AEO58" s="23"/>
      <c r="AEP58" s="23"/>
      <c r="AEQ58" s="23"/>
      <c r="AER58" s="23"/>
      <c r="AES58" s="23"/>
      <c r="AET58" s="23"/>
      <c r="AEU58" s="23"/>
      <c r="AEV58" s="23"/>
      <c r="AEW58" s="23"/>
      <c r="AEX58" s="23"/>
      <c r="AEY58" s="23"/>
      <c r="AEZ58" s="23"/>
      <c r="AFA58" s="23"/>
      <c r="AFB58" s="23"/>
      <c r="AFC58" s="23"/>
      <c r="AFD58" s="23"/>
      <c r="AFE58" s="23"/>
      <c r="AFF58" s="23"/>
      <c r="AFG58" s="23"/>
      <c r="AFH58" s="23"/>
      <c r="AFI58" s="23"/>
      <c r="AFJ58" s="23"/>
      <c r="AFK58" s="23"/>
      <c r="AFL58" s="23"/>
      <c r="AFM58" s="23"/>
      <c r="AFN58" s="23"/>
      <c r="AFO58" s="23"/>
      <c r="AFP58" s="23"/>
      <c r="AFQ58" s="23"/>
      <c r="AFR58" s="23"/>
      <c r="AFS58" s="23"/>
      <c r="AFT58" s="23"/>
      <c r="AFU58" s="23"/>
      <c r="AFV58" s="23"/>
      <c r="AFW58" s="23"/>
      <c r="AFX58" s="23"/>
      <c r="AFY58" s="23"/>
      <c r="AFZ58" s="23"/>
      <c r="AGA58" s="23"/>
      <c r="AGB58" s="23"/>
      <c r="AGC58" s="23"/>
      <c r="AGD58" s="23"/>
      <c r="AGE58" s="23"/>
      <c r="AGF58" s="23"/>
      <c r="AGG58" s="23"/>
      <c r="AGH58" s="23"/>
      <c r="AGI58" s="23"/>
      <c r="AGJ58" s="23"/>
      <c r="AGK58" s="23"/>
      <c r="AGL58" s="23"/>
      <c r="AGM58" s="23"/>
      <c r="AGN58" s="23"/>
      <c r="AGO58" s="23"/>
      <c r="AGP58" s="23"/>
      <c r="AGQ58" s="23"/>
      <c r="AGR58" s="23"/>
      <c r="AGS58" s="23"/>
      <c r="AGT58" s="23"/>
      <c r="AGU58" s="23"/>
      <c r="AGV58" s="23"/>
      <c r="AGW58" s="23"/>
      <c r="AGX58" s="23"/>
      <c r="AGY58" s="23"/>
      <c r="AGZ58" s="23"/>
      <c r="AHA58" s="23"/>
      <c r="AHB58" s="23"/>
      <c r="AHC58" s="23"/>
      <c r="AHD58" s="23"/>
      <c r="AHE58" s="23"/>
      <c r="AHF58" s="23"/>
      <c r="AHG58" s="23"/>
      <c r="AHH58" s="23"/>
      <c r="AHI58" s="23"/>
      <c r="AHJ58" s="23"/>
      <c r="AHK58" s="23"/>
      <c r="AHL58" s="23"/>
      <c r="AHM58" s="23"/>
      <c r="AHN58" s="23"/>
      <c r="AHO58" s="23"/>
      <c r="AHP58" s="23"/>
      <c r="AHQ58" s="23"/>
      <c r="AHR58" s="23"/>
      <c r="AHS58" s="23"/>
      <c r="AHT58" s="23"/>
      <c r="AHU58" s="23"/>
      <c r="AHV58" s="23"/>
      <c r="AHW58" s="23"/>
      <c r="AHX58" s="23"/>
      <c r="AHY58" s="23"/>
      <c r="AHZ58" s="23"/>
      <c r="AIA58" s="23"/>
      <c r="AIB58" s="23"/>
      <c r="AIC58" s="23"/>
      <c r="AID58" s="23"/>
      <c r="AIE58" s="23"/>
      <c r="AIF58" s="23"/>
      <c r="AIG58" s="23"/>
      <c r="AIH58" s="23"/>
      <c r="AII58" s="23"/>
      <c r="AIJ58" s="23"/>
      <c r="AIK58" s="23"/>
      <c r="AIL58" s="23"/>
      <c r="AIM58" s="23"/>
      <c r="AIN58" s="23"/>
      <c r="AIO58" s="23"/>
      <c r="AIP58" s="23"/>
      <c r="AIQ58" s="23"/>
      <c r="AIR58" s="23"/>
      <c r="AIS58" s="23"/>
      <c r="AIT58" s="23"/>
      <c r="AIU58" s="23"/>
      <c r="AIV58" s="23"/>
      <c r="AIW58" s="23"/>
      <c r="AIX58" s="23"/>
      <c r="AIY58" s="23"/>
      <c r="AIZ58" s="23"/>
      <c r="AJA58" s="23"/>
      <c r="AJB58" s="23"/>
      <c r="AJC58" s="23"/>
      <c r="AJD58" s="23"/>
      <c r="AJE58" s="23"/>
      <c r="AJF58" s="23"/>
      <c r="AJG58" s="23"/>
      <c r="AJH58" s="23"/>
      <c r="AJI58" s="23"/>
      <c r="AJJ58" s="23"/>
      <c r="AJK58" s="23"/>
      <c r="AJL58" s="23"/>
      <c r="AJM58" s="23"/>
      <c r="AJN58" s="23"/>
      <c r="AJO58" s="23"/>
      <c r="AJP58" s="23"/>
      <c r="AJQ58" s="23"/>
      <c r="AJR58" s="23"/>
      <c r="AJS58" s="23"/>
      <c r="AJT58" s="23"/>
      <c r="AJU58" s="23"/>
      <c r="AJV58" s="23"/>
      <c r="AJW58" s="23"/>
      <c r="AJX58" s="23"/>
      <c r="AJY58" s="23"/>
      <c r="AJZ58" s="23"/>
      <c r="AKA58" s="23"/>
      <c r="AKB58" s="23"/>
      <c r="AKC58" s="23"/>
      <c r="AKD58" s="23"/>
      <c r="AKE58" s="23"/>
      <c r="AKF58" s="23"/>
      <c r="AKG58" s="23"/>
      <c r="AKH58" s="23"/>
      <c r="AKI58" s="23"/>
      <c r="AKJ58" s="23"/>
      <c r="AKK58" s="23"/>
      <c r="AKL58" s="23"/>
      <c r="AKM58" s="23"/>
      <c r="AKN58" s="23"/>
      <c r="AKO58" s="23"/>
      <c r="AKP58" s="23"/>
      <c r="AKQ58" s="23"/>
      <c r="AKR58" s="23"/>
      <c r="AKS58" s="23"/>
      <c r="AKT58" s="23"/>
      <c r="AKU58" s="23"/>
      <c r="AKV58" s="23"/>
      <c r="AKW58" s="23"/>
      <c r="AKX58" s="23"/>
      <c r="AKY58" s="23"/>
      <c r="AKZ58" s="23"/>
      <c r="ALA58" s="23"/>
      <c r="ALB58" s="23"/>
      <c r="ALC58" s="23"/>
      <c r="ALD58" s="23"/>
      <c r="ALE58" s="23"/>
      <c r="ALF58" s="23"/>
      <c r="ALG58" s="23"/>
      <c r="ALH58" s="23"/>
      <c r="ALI58" s="23"/>
      <c r="ALJ58" s="23"/>
      <c r="ALK58" s="23"/>
      <c r="ALL58" s="23"/>
      <c r="ALM58" s="23"/>
      <c r="ALN58" s="23"/>
      <c r="ALO58" s="23"/>
      <c r="ALP58" s="23"/>
      <c r="ALQ58" s="23"/>
      <c r="ALR58" s="23"/>
      <c r="ALS58" s="23"/>
      <c r="ALT58" s="23"/>
      <c r="ALU58" s="23"/>
      <c r="ALV58" s="23"/>
      <c r="ALW58" s="23"/>
      <c r="ALX58" s="23"/>
      <c r="ALY58" s="23"/>
      <c r="ALZ58" s="23"/>
      <c r="AMA58" s="23"/>
      <c r="AMB58" s="23"/>
      <c r="AMC58" s="23"/>
      <c r="AMD58" s="23"/>
      <c r="AME58" s="23"/>
      <c r="AMF58" s="23"/>
      <c r="AMG58" s="23"/>
      <c r="AMH58" s="24"/>
      <c r="AMI58" s="24"/>
      <c r="AMJ58" s="24"/>
    </row>
    <row r="59" spans="1:1024">
      <c r="A59" s="78" t="s">
        <v>138</v>
      </c>
      <c r="B59" s="38">
        <v>921</v>
      </c>
      <c r="C59" s="38">
        <v>92109</v>
      </c>
      <c r="D59" s="38">
        <v>6050</v>
      </c>
      <c r="E59" s="37" t="s">
        <v>75</v>
      </c>
      <c r="F59" s="39">
        <v>0</v>
      </c>
      <c r="G59" s="39">
        <f>H59+I59+K59</f>
        <v>0</v>
      </c>
      <c r="H59" s="39">
        <f>13290-13290</f>
        <v>0</v>
      </c>
      <c r="I59" s="39">
        <v>0</v>
      </c>
      <c r="J59" s="34"/>
      <c r="K59" s="39">
        <v>0</v>
      </c>
      <c r="L59" s="34" t="s">
        <v>19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0"/>
      <c r="NC59" s="40"/>
      <c r="ND59" s="40"/>
      <c r="NE59" s="40"/>
      <c r="NF59" s="40"/>
      <c r="NG59" s="40"/>
      <c r="NH59" s="40"/>
      <c r="NI59" s="40"/>
      <c r="NJ59" s="40"/>
      <c r="NK59" s="40"/>
      <c r="NL59" s="40"/>
      <c r="NM59" s="40"/>
      <c r="NN59" s="40"/>
      <c r="NO59" s="40"/>
      <c r="NP59" s="40"/>
      <c r="NQ59" s="40"/>
      <c r="NR59" s="40"/>
      <c r="NS59" s="40"/>
      <c r="NT59" s="40"/>
      <c r="NU59" s="40"/>
      <c r="NV59" s="40"/>
      <c r="NW59" s="40"/>
      <c r="NX59" s="40"/>
      <c r="NY59" s="40"/>
      <c r="NZ59" s="40"/>
      <c r="OA59" s="40"/>
      <c r="OB59" s="40"/>
      <c r="OC59" s="40"/>
      <c r="OD59" s="40"/>
      <c r="OE59" s="40"/>
      <c r="OF59" s="40"/>
      <c r="OG59" s="40"/>
      <c r="OH59" s="40"/>
      <c r="OI59" s="40"/>
      <c r="OJ59" s="40"/>
      <c r="OK59" s="40"/>
      <c r="OL59" s="40"/>
      <c r="OM59" s="40"/>
      <c r="ON59" s="40"/>
      <c r="OO59" s="40"/>
      <c r="OP59" s="40"/>
      <c r="OQ59" s="40"/>
      <c r="OR59" s="40"/>
      <c r="OS59" s="40"/>
      <c r="OT59" s="40"/>
      <c r="OU59" s="40"/>
      <c r="OV59" s="40"/>
      <c r="OW59" s="40"/>
      <c r="OX59" s="40"/>
      <c r="OY59" s="40"/>
      <c r="OZ59" s="40"/>
      <c r="PA59" s="40"/>
      <c r="PB59" s="40"/>
      <c r="PC59" s="40"/>
      <c r="PD59" s="40"/>
      <c r="PE59" s="40"/>
      <c r="PF59" s="40"/>
      <c r="PG59" s="40"/>
      <c r="PH59" s="40"/>
      <c r="PI59" s="40"/>
      <c r="PJ59" s="40"/>
      <c r="PK59" s="40"/>
      <c r="PL59" s="40"/>
      <c r="PM59" s="40"/>
      <c r="PN59" s="40"/>
      <c r="PO59" s="40"/>
      <c r="PP59" s="40"/>
      <c r="PQ59" s="40"/>
      <c r="PR59" s="40"/>
      <c r="PS59" s="40"/>
      <c r="PT59" s="40"/>
      <c r="PU59" s="40"/>
      <c r="PV59" s="40"/>
      <c r="PW59" s="40"/>
      <c r="PX59" s="40"/>
      <c r="PY59" s="40"/>
      <c r="PZ59" s="40"/>
      <c r="QA59" s="40"/>
      <c r="QB59" s="40"/>
      <c r="QC59" s="40"/>
      <c r="QD59" s="40"/>
      <c r="QE59" s="40"/>
      <c r="QF59" s="40"/>
      <c r="QG59" s="40"/>
      <c r="QH59" s="40"/>
      <c r="QI59" s="40"/>
      <c r="QJ59" s="40"/>
      <c r="QK59" s="40"/>
      <c r="QL59" s="40"/>
      <c r="QM59" s="40"/>
      <c r="QN59" s="40"/>
      <c r="QO59" s="40"/>
      <c r="QP59" s="40"/>
      <c r="QQ59" s="40"/>
      <c r="QR59" s="40"/>
      <c r="QS59" s="40"/>
      <c r="QT59" s="40"/>
      <c r="QU59" s="40"/>
      <c r="QV59" s="40"/>
      <c r="QW59" s="40"/>
      <c r="QX59" s="40"/>
      <c r="QY59" s="40"/>
      <c r="QZ59" s="40"/>
      <c r="RA59" s="40"/>
      <c r="RB59" s="40"/>
      <c r="RC59" s="40"/>
      <c r="RD59" s="40"/>
      <c r="RE59" s="40"/>
      <c r="RF59" s="40"/>
      <c r="RG59" s="40"/>
      <c r="RH59" s="40"/>
      <c r="RI59" s="40"/>
      <c r="RJ59" s="40"/>
      <c r="RK59" s="40"/>
      <c r="RL59" s="40"/>
      <c r="RM59" s="40"/>
      <c r="RN59" s="40"/>
      <c r="RO59" s="40"/>
      <c r="RP59" s="40"/>
      <c r="RQ59" s="40"/>
      <c r="RR59" s="40"/>
      <c r="RS59" s="40"/>
      <c r="RT59" s="40"/>
      <c r="RU59" s="40"/>
      <c r="RV59" s="40"/>
      <c r="RW59" s="40"/>
      <c r="RX59" s="40"/>
      <c r="RY59" s="40"/>
      <c r="RZ59" s="40"/>
      <c r="SA59" s="40"/>
      <c r="SB59" s="40"/>
      <c r="SC59" s="40"/>
      <c r="SD59" s="40"/>
      <c r="SE59" s="40"/>
      <c r="SF59" s="40"/>
      <c r="SG59" s="40"/>
      <c r="SH59" s="40"/>
      <c r="SI59" s="40"/>
      <c r="SJ59" s="40"/>
      <c r="SK59" s="40"/>
      <c r="SL59" s="40"/>
      <c r="SM59" s="40"/>
      <c r="SN59" s="40"/>
      <c r="SO59" s="40"/>
      <c r="SP59" s="40"/>
      <c r="SQ59" s="40"/>
      <c r="SR59" s="40"/>
      <c r="SS59" s="40"/>
      <c r="ST59" s="40"/>
      <c r="SU59" s="40"/>
      <c r="SV59" s="40"/>
      <c r="SW59" s="40"/>
      <c r="SX59" s="40"/>
      <c r="SY59" s="40"/>
      <c r="SZ59" s="40"/>
      <c r="TA59" s="40"/>
      <c r="TB59" s="40"/>
      <c r="TC59" s="40"/>
      <c r="TD59" s="40"/>
      <c r="TE59" s="40"/>
      <c r="TF59" s="40"/>
      <c r="TG59" s="40"/>
      <c r="TH59" s="40"/>
      <c r="TI59" s="40"/>
      <c r="TJ59" s="40"/>
      <c r="TK59" s="40"/>
      <c r="TL59" s="40"/>
      <c r="TM59" s="40"/>
      <c r="TN59" s="40"/>
      <c r="TO59" s="40"/>
      <c r="TP59" s="40"/>
      <c r="TQ59" s="40"/>
      <c r="TR59" s="40"/>
      <c r="TS59" s="40"/>
      <c r="TT59" s="40"/>
      <c r="TU59" s="40"/>
      <c r="TV59" s="40"/>
      <c r="TW59" s="40"/>
      <c r="TX59" s="40"/>
      <c r="TY59" s="40"/>
      <c r="TZ59" s="40"/>
      <c r="UA59" s="40"/>
      <c r="UB59" s="40"/>
      <c r="UC59" s="40"/>
      <c r="UD59" s="40"/>
      <c r="UE59" s="40"/>
      <c r="UF59" s="40"/>
      <c r="UG59" s="40"/>
      <c r="UH59" s="40"/>
      <c r="UI59" s="40"/>
      <c r="UJ59" s="40"/>
      <c r="UK59" s="40"/>
      <c r="UL59" s="40"/>
      <c r="UM59" s="40"/>
      <c r="UN59" s="40"/>
      <c r="UO59" s="40"/>
      <c r="UP59" s="40"/>
      <c r="UQ59" s="40"/>
      <c r="UR59" s="40"/>
      <c r="US59" s="40"/>
      <c r="UT59" s="40"/>
      <c r="UU59" s="40"/>
      <c r="UV59" s="40"/>
      <c r="UW59" s="40"/>
      <c r="UX59" s="40"/>
      <c r="UY59" s="40"/>
      <c r="UZ59" s="40"/>
      <c r="VA59" s="40"/>
      <c r="VB59" s="40"/>
      <c r="VC59" s="40"/>
      <c r="VD59" s="40"/>
      <c r="VE59" s="40"/>
      <c r="VF59" s="40"/>
      <c r="VG59" s="40"/>
      <c r="VH59" s="40"/>
      <c r="VI59" s="40"/>
      <c r="VJ59" s="40"/>
      <c r="VK59" s="40"/>
      <c r="VL59" s="40"/>
      <c r="VM59" s="40"/>
      <c r="VN59" s="40"/>
      <c r="VO59" s="40"/>
      <c r="VP59" s="40"/>
      <c r="VQ59" s="40"/>
      <c r="VR59" s="40"/>
      <c r="VS59" s="40"/>
      <c r="VT59" s="40"/>
      <c r="VU59" s="40"/>
      <c r="VV59" s="40"/>
      <c r="VW59" s="40"/>
      <c r="VX59" s="40"/>
      <c r="VY59" s="40"/>
      <c r="VZ59" s="40"/>
      <c r="WA59" s="40"/>
      <c r="WB59" s="40"/>
      <c r="WC59" s="40"/>
      <c r="WD59" s="40"/>
      <c r="WE59" s="40"/>
      <c r="WF59" s="40"/>
      <c r="WG59" s="40"/>
      <c r="WH59" s="40"/>
      <c r="WI59" s="40"/>
      <c r="WJ59" s="40"/>
      <c r="WK59" s="40"/>
      <c r="WL59" s="40"/>
      <c r="WM59" s="40"/>
      <c r="WN59" s="40"/>
      <c r="WO59" s="40"/>
      <c r="WP59" s="40"/>
      <c r="WQ59" s="40"/>
      <c r="WR59" s="40"/>
      <c r="WS59" s="40"/>
      <c r="WT59" s="40"/>
      <c r="WU59" s="40"/>
      <c r="WV59" s="40"/>
      <c r="WW59" s="40"/>
      <c r="WX59" s="40"/>
      <c r="WY59" s="40"/>
      <c r="WZ59" s="40"/>
      <c r="XA59" s="40"/>
      <c r="XB59" s="40"/>
      <c r="XC59" s="40"/>
      <c r="XD59" s="40"/>
      <c r="XE59" s="40"/>
      <c r="XF59" s="40"/>
      <c r="XG59" s="40"/>
      <c r="XH59" s="40"/>
      <c r="XI59" s="40"/>
      <c r="XJ59" s="40"/>
      <c r="XK59" s="40"/>
      <c r="XL59" s="40"/>
      <c r="XM59" s="40"/>
      <c r="XN59" s="40"/>
      <c r="XO59" s="40"/>
      <c r="XP59" s="40"/>
      <c r="XQ59" s="40"/>
      <c r="XR59" s="40"/>
      <c r="XS59" s="40"/>
      <c r="XT59" s="40"/>
      <c r="XU59" s="40"/>
      <c r="XV59" s="40"/>
      <c r="XW59" s="40"/>
      <c r="XX59" s="40"/>
      <c r="XY59" s="40"/>
      <c r="XZ59" s="40"/>
      <c r="YA59" s="40"/>
      <c r="YB59" s="40"/>
      <c r="YC59" s="40"/>
      <c r="YD59" s="40"/>
      <c r="YE59" s="40"/>
      <c r="YF59" s="40"/>
      <c r="YG59" s="40"/>
      <c r="YH59" s="40"/>
      <c r="YI59" s="40"/>
      <c r="YJ59" s="40"/>
      <c r="YK59" s="40"/>
      <c r="YL59" s="40"/>
      <c r="YM59" s="40"/>
      <c r="YN59" s="40"/>
      <c r="YO59" s="40"/>
      <c r="YP59" s="40"/>
      <c r="YQ59" s="40"/>
      <c r="YR59" s="40"/>
      <c r="YS59" s="40"/>
      <c r="YT59" s="40"/>
      <c r="YU59" s="40"/>
      <c r="YV59" s="40"/>
      <c r="YW59" s="40"/>
      <c r="YX59" s="40"/>
      <c r="YY59" s="40"/>
      <c r="YZ59" s="40"/>
      <c r="ZA59" s="40"/>
      <c r="ZB59" s="40"/>
      <c r="ZC59" s="40"/>
      <c r="ZD59" s="40"/>
      <c r="ZE59" s="40"/>
      <c r="ZF59" s="40"/>
      <c r="ZG59" s="40"/>
      <c r="ZH59" s="40"/>
      <c r="ZI59" s="40"/>
      <c r="ZJ59" s="40"/>
      <c r="ZK59" s="40"/>
      <c r="ZL59" s="40"/>
      <c r="ZM59" s="40"/>
      <c r="ZN59" s="40"/>
      <c r="ZO59" s="40"/>
      <c r="ZP59" s="40"/>
      <c r="ZQ59" s="40"/>
      <c r="ZR59" s="40"/>
      <c r="ZS59" s="40"/>
      <c r="ZT59" s="40"/>
      <c r="ZU59" s="40"/>
      <c r="ZV59" s="40"/>
      <c r="ZW59" s="40"/>
      <c r="ZX59" s="40"/>
      <c r="ZY59" s="40"/>
      <c r="ZZ59" s="40"/>
      <c r="AAA59" s="40"/>
      <c r="AAB59" s="40"/>
      <c r="AAC59" s="40"/>
      <c r="AAD59" s="40"/>
      <c r="AAE59" s="40"/>
      <c r="AAF59" s="40"/>
      <c r="AAG59" s="40"/>
      <c r="AAH59" s="40"/>
      <c r="AAI59" s="40"/>
      <c r="AAJ59" s="40"/>
      <c r="AAK59" s="40"/>
      <c r="AAL59" s="40"/>
      <c r="AAM59" s="40"/>
      <c r="AAN59" s="40"/>
      <c r="AAO59" s="40"/>
      <c r="AAP59" s="40"/>
      <c r="AAQ59" s="40"/>
      <c r="AAR59" s="40"/>
      <c r="AAS59" s="40"/>
      <c r="AAT59" s="40"/>
      <c r="AAU59" s="40"/>
      <c r="AAV59" s="40"/>
      <c r="AAW59" s="40"/>
      <c r="AAX59" s="40"/>
      <c r="AAY59" s="40"/>
      <c r="AAZ59" s="40"/>
      <c r="ABA59" s="40"/>
      <c r="ABB59" s="40"/>
      <c r="ABC59" s="40"/>
      <c r="ABD59" s="40"/>
      <c r="ABE59" s="40"/>
      <c r="ABF59" s="40"/>
      <c r="ABG59" s="40"/>
      <c r="ABH59" s="40"/>
      <c r="ABI59" s="40"/>
      <c r="ABJ59" s="40"/>
      <c r="ABK59" s="40"/>
      <c r="ABL59" s="40"/>
      <c r="ABM59" s="40"/>
      <c r="ABN59" s="40"/>
      <c r="ABO59" s="40"/>
      <c r="ABP59" s="40"/>
      <c r="ABQ59" s="40"/>
      <c r="ABR59" s="40"/>
      <c r="ABS59" s="40"/>
      <c r="ABT59" s="40"/>
      <c r="ABU59" s="40"/>
      <c r="ABV59" s="40"/>
      <c r="ABW59" s="40"/>
      <c r="ABX59" s="40"/>
      <c r="ABY59" s="40"/>
      <c r="ABZ59" s="40"/>
      <c r="ACA59" s="40"/>
      <c r="ACB59" s="40"/>
      <c r="ACC59" s="40"/>
      <c r="ACD59" s="40"/>
      <c r="ACE59" s="40"/>
      <c r="ACF59" s="40"/>
      <c r="ACG59" s="40"/>
      <c r="ACH59" s="40"/>
      <c r="ACI59" s="40"/>
      <c r="ACJ59" s="40"/>
      <c r="ACK59" s="40"/>
      <c r="ACL59" s="40"/>
      <c r="ACM59" s="40"/>
      <c r="ACN59" s="40"/>
      <c r="ACO59" s="40"/>
      <c r="ACP59" s="40"/>
      <c r="ACQ59" s="40"/>
      <c r="ACR59" s="40"/>
      <c r="ACS59" s="40"/>
      <c r="ACT59" s="40"/>
      <c r="ACU59" s="40"/>
      <c r="ACV59" s="40"/>
      <c r="ACW59" s="40"/>
      <c r="ACX59" s="40"/>
      <c r="ACY59" s="40"/>
      <c r="ACZ59" s="40"/>
      <c r="ADA59" s="40"/>
      <c r="ADB59" s="40"/>
      <c r="ADC59" s="40"/>
      <c r="ADD59" s="40"/>
      <c r="ADE59" s="40"/>
      <c r="ADF59" s="40"/>
      <c r="ADG59" s="40"/>
      <c r="ADH59" s="40"/>
      <c r="ADI59" s="40"/>
      <c r="ADJ59" s="40"/>
      <c r="ADK59" s="40"/>
      <c r="ADL59" s="40"/>
      <c r="ADM59" s="40"/>
      <c r="ADN59" s="40"/>
      <c r="ADO59" s="40"/>
      <c r="ADP59" s="40"/>
      <c r="ADQ59" s="40"/>
      <c r="ADR59" s="40"/>
      <c r="ADS59" s="40"/>
      <c r="ADT59" s="40"/>
      <c r="ADU59" s="40"/>
      <c r="ADV59" s="40"/>
      <c r="ADW59" s="40"/>
      <c r="ADX59" s="40"/>
      <c r="ADY59" s="40"/>
      <c r="ADZ59" s="40"/>
      <c r="AEA59" s="40"/>
      <c r="AEB59" s="40"/>
      <c r="AEC59" s="40"/>
      <c r="AED59" s="40"/>
      <c r="AEE59" s="40"/>
      <c r="AEF59" s="40"/>
      <c r="AEG59" s="40"/>
      <c r="AEH59" s="40"/>
      <c r="AEI59" s="40"/>
      <c r="AEJ59" s="40"/>
      <c r="AEK59" s="40"/>
      <c r="AEL59" s="40"/>
      <c r="AEM59" s="40"/>
      <c r="AEN59" s="40"/>
      <c r="AEO59" s="40"/>
      <c r="AEP59" s="40"/>
      <c r="AEQ59" s="40"/>
      <c r="AER59" s="40"/>
      <c r="AES59" s="40"/>
      <c r="AET59" s="40"/>
      <c r="AEU59" s="40"/>
      <c r="AEV59" s="40"/>
      <c r="AEW59" s="40"/>
      <c r="AEX59" s="40"/>
      <c r="AEY59" s="40"/>
      <c r="AEZ59" s="40"/>
      <c r="AFA59" s="40"/>
      <c r="AFB59" s="40"/>
      <c r="AFC59" s="40"/>
      <c r="AFD59" s="40"/>
      <c r="AFE59" s="40"/>
      <c r="AFF59" s="40"/>
      <c r="AFG59" s="40"/>
      <c r="AFH59" s="40"/>
      <c r="AFI59" s="40"/>
      <c r="AFJ59" s="40"/>
      <c r="AFK59" s="40"/>
      <c r="AFL59" s="40"/>
      <c r="AFM59" s="40"/>
      <c r="AFN59" s="40"/>
      <c r="AFO59" s="40"/>
      <c r="AFP59" s="40"/>
      <c r="AFQ59" s="40"/>
      <c r="AFR59" s="40"/>
      <c r="AFS59" s="40"/>
      <c r="AFT59" s="40"/>
      <c r="AFU59" s="40"/>
      <c r="AFV59" s="40"/>
      <c r="AFW59" s="40"/>
      <c r="AFX59" s="40"/>
      <c r="AFY59" s="40"/>
      <c r="AFZ59" s="40"/>
      <c r="AGA59" s="40"/>
      <c r="AGB59" s="40"/>
      <c r="AGC59" s="40"/>
      <c r="AGD59" s="40"/>
      <c r="AGE59" s="40"/>
      <c r="AGF59" s="40"/>
      <c r="AGG59" s="40"/>
      <c r="AGH59" s="40"/>
      <c r="AGI59" s="40"/>
      <c r="AGJ59" s="40"/>
      <c r="AGK59" s="40"/>
      <c r="AGL59" s="40"/>
      <c r="AGM59" s="40"/>
      <c r="AGN59" s="40"/>
      <c r="AGO59" s="40"/>
      <c r="AGP59" s="40"/>
      <c r="AGQ59" s="40"/>
      <c r="AGR59" s="40"/>
      <c r="AGS59" s="40"/>
      <c r="AGT59" s="40"/>
      <c r="AGU59" s="40"/>
      <c r="AGV59" s="40"/>
      <c r="AGW59" s="40"/>
      <c r="AGX59" s="40"/>
      <c r="AGY59" s="40"/>
      <c r="AGZ59" s="40"/>
      <c r="AHA59" s="40"/>
      <c r="AHB59" s="40"/>
      <c r="AHC59" s="40"/>
      <c r="AHD59" s="40"/>
      <c r="AHE59" s="40"/>
      <c r="AHF59" s="40"/>
      <c r="AHG59" s="40"/>
      <c r="AHH59" s="40"/>
      <c r="AHI59" s="40"/>
      <c r="AHJ59" s="40"/>
      <c r="AHK59" s="40"/>
      <c r="AHL59" s="40"/>
      <c r="AHM59" s="40"/>
      <c r="AHN59" s="40"/>
      <c r="AHO59" s="40"/>
      <c r="AHP59" s="40"/>
      <c r="AHQ59" s="40"/>
      <c r="AHR59" s="40"/>
      <c r="AHS59" s="40"/>
      <c r="AHT59" s="40"/>
      <c r="AHU59" s="40"/>
      <c r="AHV59" s="40"/>
      <c r="AHW59" s="40"/>
      <c r="AHX59" s="40"/>
      <c r="AHY59" s="40"/>
      <c r="AHZ59" s="40"/>
      <c r="AIA59" s="40"/>
      <c r="AIB59" s="40"/>
      <c r="AIC59" s="40"/>
      <c r="AID59" s="40"/>
      <c r="AIE59" s="40"/>
      <c r="AIF59" s="40"/>
      <c r="AIG59" s="40"/>
      <c r="AIH59" s="40"/>
      <c r="AII59" s="40"/>
      <c r="AIJ59" s="40"/>
      <c r="AIK59" s="40"/>
      <c r="AIL59" s="40"/>
      <c r="AIM59" s="40"/>
      <c r="AIN59" s="40"/>
      <c r="AIO59" s="40"/>
      <c r="AIP59" s="40"/>
      <c r="AIQ59" s="40"/>
      <c r="AIR59" s="40"/>
      <c r="AIS59" s="40"/>
      <c r="AIT59" s="40"/>
      <c r="AIU59" s="40"/>
      <c r="AIV59" s="40"/>
      <c r="AIW59" s="40"/>
      <c r="AIX59" s="40"/>
      <c r="AIY59" s="40"/>
      <c r="AIZ59" s="40"/>
      <c r="AJA59" s="40"/>
      <c r="AJB59" s="40"/>
      <c r="AJC59" s="40"/>
      <c r="AJD59" s="40"/>
      <c r="AJE59" s="40"/>
      <c r="AJF59" s="40"/>
      <c r="AJG59" s="40"/>
      <c r="AJH59" s="40"/>
      <c r="AJI59" s="40"/>
      <c r="AJJ59" s="40"/>
      <c r="AJK59" s="40"/>
      <c r="AJL59" s="40"/>
      <c r="AJM59" s="40"/>
      <c r="AJN59" s="40"/>
      <c r="AJO59" s="40"/>
      <c r="AJP59" s="40"/>
      <c r="AJQ59" s="40"/>
      <c r="AJR59" s="40"/>
      <c r="AJS59" s="40"/>
      <c r="AJT59" s="40"/>
      <c r="AJU59" s="40"/>
      <c r="AJV59" s="40"/>
      <c r="AJW59" s="40"/>
      <c r="AJX59" s="40"/>
      <c r="AJY59" s="40"/>
      <c r="AJZ59" s="40"/>
      <c r="AKA59" s="40"/>
      <c r="AKB59" s="40"/>
      <c r="AKC59" s="40"/>
      <c r="AKD59" s="40"/>
      <c r="AKE59" s="40"/>
      <c r="AKF59" s="40"/>
      <c r="AKG59" s="40"/>
      <c r="AKH59" s="40"/>
      <c r="AKI59" s="40"/>
      <c r="AKJ59" s="40"/>
      <c r="AKK59" s="40"/>
      <c r="AKL59" s="40"/>
      <c r="AKM59" s="40"/>
      <c r="AKN59" s="40"/>
      <c r="AKO59" s="40"/>
      <c r="AKP59" s="40"/>
      <c r="AKQ59" s="40"/>
      <c r="AKR59" s="40"/>
      <c r="AKS59" s="40"/>
      <c r="AKT59" s="40"/>
      <c r="AKU59" s="40"/>
      <c r="AKV59" s="40"/>
      <c r="AKW59" s="40"/>
      <c r="AKX59" s="40"/>
      <c r="AKY59" s="40"/>
      <c r="AKZ59" s="40"/>
      <c r="ALA59" s="40"/>
      <c r="ALB59" s="40"/>
      <c r="ALC59" s="40"/>
      <c r="ALD59" s="40"/>
      <c r="ALE59" s="40"/>
      <c r="ALF59" s="40"/>
      <c r="ALG59" s="40"/>
      <c r="ALH59" s="40"/>
      <c r="ALI59" s="40"/>
      <c r="ALJ59" s="40"/>
      <c r="ALK59" s="40"/>
      <c r="ALL59" s="40"/>
      <c r="ALM59" s="40"/>
      <c r="ALN59" s="40"/>
      <c r="ALO59" s="40"/>
      <c r="ALP59" s="40"/>
      <c r="ALQ59" s="40"/>
      <c r="ALR59" s="40"/>
      <c r="ALS59" s="40"/>
      <c r="ALT59" s="40"/>
      <c r="ALU59" s="40"/>
      <c r="ALV59" s="40"/>
      <c r="ALW59" s="40"/>
      <c r="ALX59" s="40"/>
      <c r="ALY59" s="40"/>
      <c r="ALZ59" s="40"/>
      <c r="AMA59" s="40"/>
      <c r="AMB59" s="40"/>
      <c r="AMC59" s="40"/>
      <c r="AMD59" s="40"/>
      <c r="AME59" s="40"/>
      <c r="AMF59" s="40"/>
      <c r="AMG59" s="40"/>
      <c r="AMH59" s="41"/>
      <c r="AMI59" s="41"/>
      <c r="AMJ59" s="41"/>
    </row>
    <row r="60" spans="1:1024">
      <c r="A60" s="78" t="s">
        <v>139</v>
      </c>
      <c r="B60" s="38">
        <v>921</v>
      </c>
      <c r="C60" s="38">
        <v>92109</v>
      </c>
      <c r="D60" s="38">
        <v>6050</v>
      </c>
      <c r="E60" s="37" t="s">
        <v>77</v>
      </c>
      <c r="F60" s="39">
        <v>0</v>
      </c>
      <c r="G60" s="39">
        <f>H60+I60+K60</f>
        <v>0</v>
      </c>
      <c r="H60" s="39">
        <f>16012-16012</f>
        <v>0</v>
      </c>
      <c r="I60" s="39">
        <v>0</v>
      </c>
      <c r="J60" s="34"/>
      <c r="K60" s="39">
        <v>0</v>
      </c>
      <c r="L60" s="34" t="s">
        <v>19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  <c r="IW60" s="40"/>
      <c r="IX60" s="40"/>
      <c r="IY60" s="40"/>
      <c r="IZ60" s="40"/>
      <c r="JA60" s="40"/>
      <c r="JB60" s="40"/>
      <c r="JC60" s="40"/>
      <c r="JD60" s="40"/>
      <c r="JE60" s="40"/>
      <c r="JF60" s="40"/>
      <c r="JG60" s="40"/>
      <c r="JH60" s="40"/>
      <c r="JI60" s="40"/>
      <c r="JJ60" s="40"/>
      <c r="JK60" s="40"/>
      <c r="JL60" s="40"/>
      <c r="JM60" s="40"/>
      <c r="JN60" s="40"/>
      <c r="JO60" s="40"/>
      <c r="JP60" s="40"/>
      <c r="JQ60" s="40"/>
      <c r="JR60" s="40"/>
      <c r="JS60" s="40"/>
      <c r="JT60" s="40"/>
      <c r="JU60" s="40"/>
      <c r="JV60" s="40"/>
      <c r="JW60" s="40"/>
      <c r="JX60" s="40"/>
      <c r="JY60" s="40"/>
      <c r="JZ60" s="40"/>
      <c r="KA60" s="40"/>
      <c r="KB60" s="40"/>
      <c r="KC60" s="40"/>
      <c r="KD60" s="40"/>
      <c r="KE60" s="40"/>
      <c r="KF60" s="40"/>
      <c r="KG60" s="40"/>
      <c r="KH60" s="40"/>
      <c r="KI60" s="40"/>
      <c r="KJ60" s="40"/>
      <c r="KK60" s="40"/>
      <c r="KL60" s="40"/>
      <c r="KM60" s="40"/>
      <c r="KN60" s="40"/>
      <c r="KO60" s="40"/>
      <c r="KP60" s="40"/>
      <c r="KQ60" s="40"/>
      <c r="KR60" s="40"/>
      <c r="KS60" s="40"/>
      <c r="KT60" s="40"/>
      <c r="KU60" s="40"/>
      <c r="KV60" s="40"/>
      <c r="KW60" s="40"/>
      <c r="KX60" s="40"/>
      <c r="KY60" s="40"/>
      <c r="KZ60" s="40"/>
      <c r="LA60" s="40"/>
      <c r="LB60" s="40"/>
      <c r="LC60" s="40"/>
      <c r="LD60" s="40"/>
      <c r="LE60" s="40"/>
      <c r="LF60" s="40"/>
      <c r="LG60" s="40"/>
      <c r="LH60" s="40"/>
      <c r="LI60" s="40"/>
      <c r="LJ60" s="40"/>
      <c r="LK60" s="40"/>
      <c r="LL60" s="40"/>
      <c r="LM60" s="40"/>
      <c r="LN60" s="40"/>
      <c r="LO60" s="40"/>
      <c r="LP60" s="40"/>
      <c r="LQ60" s="40"/>
      <c r="LR60" s="40"/>
      <c r="LS60" s="40"/>
      <c r="LT60" s="40"/>
      <c r="LU60" s="40"/>
      <c r="LV60" s="40"/>
      <c r="LW60" s="40"/>
      <c r="LX60" s="40"/>
      <c r="LY60" s="40"/>
      <c r="LZ60" s="40"/>
      <c r="MA60" s="40"/>
      <c r="MB60" s="40"/>
      <c r="MC60" s="40"/>
      <c r="MD60" s="40"/>
      <c r="ME60" s="40"/>
      <c r="MF60" s="40"/>
      <c r="MG60" s="40"/>
      <c r="MH60" s="40"/>
      <c r="MI60" s="40"/>
      <c r="MJ60" s="40"/>
      <c r="MK60" s="40"/>
      <c r="ML60" s="40"/>
      <c r="MM60" s="40"/>
      <c r="MN60" s="40"/>
      <c r="MO60" s="40"/>
      <c r="MP60" s="40"/>
      <c r="MQ60" s="40"/>
      <c r="MR60" s="40"/>
      <c r="MS60" s="40"/>
      <c r="MT60" s="40"/>
      <c r="MU60" s="40"/>
      <c r="MV60" s="40"/>
      <c r="MW60" s="40"/>
      <c r="MX60" s="40"/>
      <c r="MY60" s="40"/>
      <c r="MZ60" s="40"/>
      <c r="NA60" s="40"/>
      <c r="NB60" s="40"/>
      <c r="NC60" s="40"/>
      <c r="ND60" s="40"/>
      <c r="NE60" s="40"/>
      <c r="NF60" s="40"/>
      <c r="NG60" s="40"/>
      <c r="NH60" s="40"/>
      <c r="NI60" s="40"/>
      <c r="NJ60" s="40"/>
      <c r="NK60" s="40"/>
      <c r="NL60" s="40"/>
      <c r="NM60" s="40"/>
      <c r="NN60" s="40"/>
      <c r="NO60" s="40"/>
      <c r="NP60" s="40"/>
      <c r="NQ60" s="40"/>
      <c r="NR60" s="40"/>
      <c r="NS60" s="40"/>
      <c r="NT60" s="40"/>
      <c r="NU60" s="40"/>
      <c r="NV60" s="40"/>
      <c r="NW60" s="40"/>
      <c r="NX60" s="40"/>
      <c r="NY60" s="40"/>
      <c r="NZ60" s="40"/>
      <c r="OA60" s="40"/>
      <c r="OB60" s="40"/>
      <c r="OC60" s="40"/>
      <c r="OD60" s="40"/>
      <c r="OE60" s="40"/>
      <c r="OF60" s="40"/>
      <c r="OG60" s="40"/>
      <c r="OH60" s="40"/>
      <c r="OI60" s="40"/>
      <c r="OJ60" s="40"/>
      <c r="OK60" s="40"/>
      <c r="OL60" s="40"/>
      <c r="OM60" s="40"/>
      <c r="ON60" s="40"/>
      <c r="OO60" s="40"/>
      <c r="OP60" s="40"/>
      <c r="OQ60" s="40"/>
      <c r="OR60" s="40"/>
      <c r="OS60" s="40"/>
      <c r="OT60" s="40"/>
      <c r="OU60" s="40"/>
      <c r="OV60" s="40"/>
      <c r="OW60" s="40"/>
      <c r="OX60" s="40"/>
      <c r="OY60" s="40"/>
      <c r="OZ60" s="40"/>
      <c r="PA60" s="40"/>
      <c r="PB60" s="40"/>
      <c r="PC60" s="40"/>
      <c r="PD60" s="40"/>
      <c r="PE60" s="40"/>
      <c r="PF60" s="40"/>
      <c r="PG60" s="40"/>
      <c r="PH60" s="40"/>
      <c r="PI60" s="40"/>
      <c r="PJ60" s="40"/>
      <c r="PK60" s="40"/>
      <c r="PL60" s="40"/>
      <c r="PM60" s="40"/>
      <c r="PN60" s="40"/>
      <c r="PO60" s="40"/>
      <c r="PP60" s="40"/>
      <c r="PQ60" s="40"/>
      <c r="PR60" s="40"/>
      <c r="PS60" s="40"/>
      <c r="PT60" s="40"/>
      <c r="PU60" s="40"/>
      <c r="PV60" s="40"/>
      <c r="PW60" s="40"/>
      <c r="PX60" s="40"/>
      <c r="PY60" s="40"/>
      <c r="PZ60" s="40"/>
      <c r="QA60" s="40"/>
      <c r="QB60" s="40"/>
      <c r="QC60" s="40"/>
      <c r="QD60" s="40"/>
      <c r="QE60" s="40"/>
      <c r="QF60" s="40"/>
      <c r="QG60" s="40"/>
      <c r="QH60" s="40"/>
      <c r="QI60" s="40"/>
      <c r="QJ60" s="40"/>
      <c r="QK60" s="40"/>
      <c r="QL60" s="40"/>
      <c r="QM60" s="40"/>
      <c r="QN60" s="40"/>
      <c r="QO60" s="40"/>
      <c r="QP60" s="40"/>
      <c r="QQ60" s="40"/>
      <c r="QR60" s="40"/>
      <c r="QS60" s="40"/>
      <c r="QT60" s="40"/>
      <c r="QU60" s="40"/>
      <c r="QV60" s="40"/>
      <c r="QW60" s="40"/>
      <c r="QX60" s="40"/>
      <c r="QY60" s="40"/>
      <c r="QZ60" s="40"/>
      <c r="RA60" s="40"/>
      <c r="RB60" s="40"/>
      <c r="RC60" s="40"/>
      <c r="RD60" s="40"/>
      <c r="RE60" s="40"/>
      <c r="RF60" s="40"/>
      <c r="RG60" s="40"/>
      <c r="RH60" s="40"/>
      <c r="RI60" s="40"/>
      <c r="RJ60" s="40"/>
      <c r="RK60" s="40"/>
      <c r="RL60" s="40"/>
      <c r="RM60" s="40"/>
      <c r="RN60" s="40"/>
      <c r="RO60" s="40"/>
      <c r="RP60" s="40"/>
      <c r="RQ60" s="40"/>
      <c r="RR60" s="40"/>
      <c r="RS60" s="40"/>
      <c r="RT60" s="40"/>
      <c r="RU60" s="40"/>
      <c r="RV60" s="40"/>
      <c r="RW60" s="40"/>
      <c r="RX60" s="40"/>
      <c r="RY60" s="40"/>
      <c r="RZ60" s="40"/>
      <c r="SA60" s="40"/>
      <c r="SB60" s="40"/>
      <c r="SC60" s="40"/>
      <c r="SD60" s="40"/>
      <c r="SE60" s="40"/>
      <c r="SF60" s="40"/>
      <c r="SG60" s="40"/>
      <c r="SH60" s="40"/>
      <c r="SI60" s="40"/>
      <c r="SJ60" s="40"/>
      <c r="SK60" s="40"/>
      <c r="SL60" s="40"/>
      <c r="SM60" s="40"/>
      <c r="SN60" s="40"/>
      <c r="SO60" s="40"/>
      <c r="SP60" s="40"/>
      <c r="SQ60" s="40"/>
      <c r="SR60" s="40"/>
      <c r="SS60" s="40"/>
      <c r="ST60" s="40"/>
      <c r="SU60" s="40"/>
      <c r="SV60" s="40"/>
      <c r="SW60" s="40"/>
      <c r="SX60" s="40"/>
      <c r="SY60" s="40"/>
      <c r="SZ60" s="40"/>
      <c r="TA60" s="40"/>
      <c r="TB60" s="40"/>
      <c r="TC60" s="40"/>
      <c r="TD60" s="40"/>
      <c r="TE60" s="40"/>
      <c r="TF60" s="40"/>
      <c r="TG60" s="40"/>
      <c r="TH60" s="40"/>
      <c r="TI60" s="40"/>
      <c r="TJ60" s="40"/>
      <c r="TK60" s="40"/>
      <c r="TL60" s="40"/>
      <c r="TM60" s="40"/>
      <c r="TN60" s="40"/>
      <c r="TO60" s="40"/>
      <c r="TP60" s="40"/>
      <c r="TQ60" s="40"/>
      <c r="TR60" s="40"/>
      <c r="TS60" s="40"/>
      <c r="TT60" s="40"/>
      <c r="TU60" s="40"/>
      <c r="TV60" s="40"/>
      <c r="TW60" s="40"/>
      <c r="TX60" s="40"/>
      <c r="TY60" s="40"/>
      <c r="TZ60" s="40"/>
      <c r="UA60" s="40"/>
      <c r="UB60" s="40"/>
      <c r="UC60" s="40"/>
      <c r="UD60" s="40"/>
      <c r="UE60" s="40"/>
      <c r="UF60" s="40"/>
      <c r="UG60" s="40"/>
      <c r="UH60" s="40"/>
      <c r="UI60" s="40"/>
      <c r="UJ60" s="40"/>
      <c r="UK60" s="40"/>
      <c r="UL60" s="40"/>
      <c r="UM60" s="40"/>
      <c r="UN60" s="40"/>
      <c r="UO60" s="40"/>
      <c r="UP60" s="40"/>
      <c r="UQ60" s="40"/>
      <c r="UR60" s="40"/>
      <c r="US60" s="40"/>
      <c r="UT60" s="40"/>
      <c r="UU60" s="40"/>
      <c r="UV60" s="40"/>
      <c r="UW60" s="40"/>
      <c r="UX60" s="40"/>
      <c r="UY60" s="40"/>
      <c r="UZ60" s="40"/>
      <c r="VA60" s="40"/>
      <c r="VB60" s="40"/>
      <c r="VC60" s="40"/>
      <c r="VD60" s="40"/>
      <c r="VE60" s="40"/>
      <c r="VF60" s="40"/>
      <c r="VG60" s="40"/>
      <c r="VH60" s="40"/>
      <c r="VI60" s="40"/>
      <c r="VJ60" s="40"/>
      <c r="VK60" s="40"/>
      <c r="VL60" s="40"/>
      <c r="VM60" s="40"/>
      <c r="VN60" s="40"/>
      <c r="VO60" s="40"/>
      <c r="VP60" s="40"/>
      <c r="VQ60" s="40"/>
      <c r="VR60" s="40"/>
      <c r="VS60" s="40"/>
      <c r="VT60" s="40"/>
      <c r="VU60" s="40"/>
      <c r="VV60" s="40"/>
      <c r="VW60" s="40"/>
      <c r="VX60" s="40"/>
      <c r="VY60" s="40"/>
      <c r="VZ60" s="40"/>
      <c r="WA60" s="40"/>
      <c r="WB60" s="40"/>
      <c r="WC60" s="40"/>
      <c r="WD60" s="40"/>
      <c r="WE60" s="40"/>
      <c r="WF60" s="40"/>
      <c r="WG60" s="40"/>
      <c r="WH60" s="40"/>
      <c r="WI60" s="40"/>
      <c r="WJ60" s="40"/>
      <c r="WK60" s="40"/>
      <c r="WL60" s="40"/>
      <c r="WM60" s="40"/>
      <c r="WN60" s="40"/>
      <c r="WO60" s="40"/>
      <c r="WP60" s="40"/>
      <c r="WQ60" s="40"/>
      <c r="WR60" s="40"/>
      <c r="WS60" s="40"/>
      <c r="WT60" s="40"/>
      <c r="WU60" s="40"/>
      <c r="WV60" s="40"/>
      <c r="WW60" s="40"/>
      <c r="WX60" s="40"/>
      <c r="WY60" s="40"/>
      <c r="WZ60" s="40"/>
      <c r="XA60" s="40"/>
      <c r="XB60" s="40"/>
      <c r="XC60" s="40"/>
      <c r="XD60" s="40"/>
      <c r="XE60" s="40"/>
      <c r="XF60" s="40"/>
      <c r="XG60" s="40"/>
      <c r="XH60" s="40"/>
      <c r="XI60" s="40"/>
      <c r="XJ60" s="40"/>
      <c r="XK60" s="40"/>
      <c r="XL60" s="40"/>
      <c r="XM60" s="40"/>
      <c r="XN60" s="40"/>
      <c r="XO60" s="40"/>
      <c r="XP60" s="40"/>
      <c r="XQ60" s="40"/>
      <c r="XR60" s="40"/>
      <c r="XS60" s="40"/>
      <c r="XT60" s="40"/>
      <c r="XU60" s="40"/>
      <c r="XV60" s="40"/>
      <c r="XW60" s="40"/>
      <c r="XX60" s="40"/>
      <c r="XY60" s="40"/>
      <c r="XZ60" s="40"/>
      <c r="YA60" s="40"/>
      <c r="YB60" s="40"/>
      <c r="YC60" s="40"/>
      <c r="YD60" s="40"/>
      <c r="YE60" s="40"/>
      <c r="YF60" s="40"/>
      <c r="YG60" s="40"/>
      <c r="YH60" s="40"/>
      <c r="YI60" s="40"/>
      <c r="YJ60" s="40"/>
      <c r="YK60" s="40"/>
      <c r="YL60" s="40"/>
      <c r="YM60" s="40"/>
      <c r="YN60" s="40"/>
      <c r="YO60" s="40"/>
      <c r="YP60" s="40"/>
      <c r="YQ60" s="40"/>
      <c r="YR60" s="40"/>
      <c r="YS60" s="40"/>
      <c r="YT60" s="40"/>
      <c r="YU60" s="40"/>
      <c r="YV60" s="40"/>
      <c r="YW60" s="40"/>
      <c r="YX60" s="40"/>
      <c r="YY60" s="40"/>
      <c r="YZ60" s="40"/>
      <c r="ZA60" s="40"/>
      <c r="ZB60" s="40"/>
      <c r="ZC60" s="40"/>
      <c r="ZD60" s="40"/>
      <c r="ZE60" s="40"/>
      <c r="ZF60" s="40"/>
      <c r="ZG60" s="40"/>
      <c r="ZH60" s="40"/>
      <c r="ZI60" s="40"/>
      <c r="ZJ60" s="40"/>
      <c r="ZK60" s="40"/>
      <c r="ZL60" s="40"/>
      <c r="ZM60" s="40"/>
      <c r="ZN60" s="40"/>
      <c r="ZO60" s="40"/>
      <c r="ZP60" s="40"/>
      <c r="ZQ60" s="40"/>
      <c r="ZR60" s="40"/>
      <c r="ZS60" s="40"/>
      <c r="ZT60" s="40"/>
      <c r="ZU60" s="40"/>
      <c r="ZV60" s="40"/>
      <c r="ZW60" s="40"/>
      <c r="ZX60" s="40"/>
      <c r="ZY60" s="40"/>
      <c r="ZZ60" s="40"/>
      <c r="AAA60" s="40"/>
      <c r="AAB60" s="40"/>
      <c r="AAC60" s="40"/>
      <c r="AAD60" s="40"/>
      <c r="AAE60" s="40"/>
      <c r="AAF60" s="40"/>
      <c r="AAG60" s="40"/>
      <c r="AAH60" s="40"/>
      <c r="AAI60" s="40"/>
      <c r="AAJ60" s="40"/>
      <c r="AAK60" s="40"/>
      <c r="AAL60" s="40"/>
      <c r="AAM60" s="40"/>
      <c r="AAN60" s="40"/>
      <c r="AAO60" s="40"/>
      <c r="AAP60" s="40"/>
      <c r="AAQ60" s="40"/>
      <c r="AAR60" s="40"/>
      <c r="AAS60" s="40"/>
      <c r="AAT60" s="40"/>
      <c r="AAU60" s="40"/>
      <c r="AAV60" s="40"/>
      <c r="AAW60" s="40"/>
      <c r="AAX60" s="40"/>
      <c r="AAY60" s="40"/>
      <c r="AAZ60" s="40"/>
      <c r="ABA60" s="40"/>
      <c r="ABB60" s="40"/>
      <c r="ABC60" s="40"/>
      <c r="ABD60" s="40"/>
      <c r="ABE60" s="40"/>
      <c r="ABF60" s="40"/>
      <c r="ABG60" s="40"/>
      <c r="ABH60" s="40"/>
      <c r="ABI60" s="40"/>
      <c r="ABJ60" s="40"/>
      <c r="ABK60" s="40"/>
      <c r="ABL60" s="40"/>
      <c r="ABM60" s="40"/>
      <c r="ABN60" s="40"/>
      <c r="ABO60" s="40"/>
      <c r="ABP60" s="40"/>
      <c r="ABQ60" s="40"/>
      <c r="ABR60" s="40"/>
      <c r="ABS60" s="40"/>
      <c r="ABT60" s="40"/>
      <c r="ABU60" s="40"/>
      <c r="ABV60" s="40"/>
      <c r="ABW60" s="40"/>
      <c r="ABX60" s="40"/>
      <c r="ABY60" s="40"/>
      <c r="ABZ60" s="40"/>
      <c r="ACA60" s="40"/>
      <c r="ACB60" s="40"/>
      <c r="ACC60" s="40"/>
      <c r="ACD60" s="40"/>
      <c r="ACE60" s="40"/>
      <c r="ACF60" s="40"/>
      <c r="ACG60" s="40"/>
      <c r="ACH60" s="40"/>
      <c r="ACI60" s="40"/>
      <c r="ACJ60" s="40"/>
      <c r="ACK60" s="40"/>
      <c r="ACL60" s="40"/>
      <c r="ACM60" s="40"/>
      <c r="ACN60" s="40"/>
      <c r="ACO60" s="40"/>
      <c r="ACP60" s="40"/>
      <c r="ACQ60" s="40"/>
      <c r="ACR60" s="40"/>
      <c r="ACS60" s="40"/>
      <c r="ACT60" s="40"/>
      <c r="ACU60" s="40"/>
      <c r="ACV60" s="40"/>
      <c r="ACW60" s="40"/>
      <c r="ACX60" s="40"/>
      <c r="ACY60" s="40"/>
      <c r="ACZ60" s="40"/>
      <c r="ADA60" s="40"/>
      <c r="ADB60" s="40"/>
      <c r="ADC60" s="40"/>
      <c r="ADD60" s="40"/>
      <c r="ADE60" s="40"/>
      <c r="ADF60" s="40"/>
      <c r="ADG60" s="40"/>
      <c r="ADH60" s="40"/>
      <c r="ADI60" s="40"/>
      <c r="ADJ60" s="40"/>
      <c r="ADK60" s="40"/>
      <c r="ADL60" s="40"/>
      <c r="ADM60" s="40"/>
      <c r="ADN60" s="40"/>
      <c r="ADO60" s="40"/>
      <c r="ADP60" s="40"/>
      <c r="ADQ60" s="40"/>
      <c r="ADR60" s="40"/>
      <c r="ADS60" s="40"/>
      <c r="ADT60" s="40"/>
      <c r="ADU60" s="40"/>
      <c r="ADV60" s="40"/>
      <c r="ADW60" s="40"/>
      <c r="ADX60" s="40"/>
      <c r="ADY60" s="40"/>
      <c r="ADZ60" s="40"/>
      <c r="AEA60" s="40"/>
      <c r="AEB60" s="40"/>
      <c r="AEC60" s="40"/>
      <c r="AED60" s="40"/>
      <c r="AEE60" s="40"/>
      <c r="AEF60" s="40"/>
      <c r="AEG60" s="40"/>
      <c r="AEH60" s="40"/>
      <c r="AEI60" s="40"/>
      <c r="AEJ60" s="40"/>
      <c r="AEK60" s="40"/>
      <c r="AEL60" s="40"/>
      <c r="AEM60" s="40"/>
      <c r="AEN60" s="40"/>
      <c r="AEO60" s="40"/>
      <c r="AEP60" s="40"/>
      <c r="AEQ60" s="40"/>
      <c r="AER60" s="40"/>
      <c r="AES60" s="40"/>
      <c r="AET60" s="40"/>
      <c r="AEU60" s="40"/>
      <c r="AEV60" s="40"/>
      <c r="AEW60" s="40"/>
      <c r="AEX60" s="40"/>
      <c r="AEY60" s="40"/>
      <c r="AEZ60" s="40"/>
      <c r="AFA60" s="40"/>
      <c r="AFB60" s="40"/>
      <c r="AFC60" s="40"/>
      <c r="AFD60" s="40"/>
      <c r="AFE60" s="40"/>
      <c r="AFF60" s="40"/>
      <c r="AFG60" s="40"/>
      <c r="AFH60" s="40"/>
      <c r="AFI60" s="40"/>
      <c r="AFJ60" s="40"/>
      <c r="AFK60" s="40"/>
      <c r="AFL60" s="40"/>
      <c r="AFM60" s="40"/>
      <c r="AFN60" s="40"/>
      <c r="AFO60" s="40"/>
      <c r="AFP60" s="40"/>
      <c r="AFQ60" s="40"/>
      <c r="AFR60" s="40"/>
      <c r="AFS60" s="40"/>
      <c r="AFT60" s="40"/>
      <c r="AFU60" s="40"/>
      <c r="AFV60" s="40"/>
      <c r="AFW60" s="40"/>
      <c r="AFX60" s="40"/>
      <c r="AFY60" s="40"/>
      <c r="AFZ60" s="40"/>
      <c r="AGA60" s="40"/>
      <c r="AGB60" s="40"/>
      <c r="AGC60" s="40"/>
      <c r="AGD60" s="40"/>
      <c r="AGE60" s="40"/>
      <c r="AGF60" s="40"/>
      <c r="AGG60" s="40"/>
      <c r="AGH60" s="40"/>
      <c r="AGI60" s="40"/>
      <c r="AGJ60" s="40"/>
      <c r="AGK60" s="40"/>
      <c r="AGL60" s="40"/>
      <c r="AGM60" s="40"/>
      <c r="AGN60" s="40"/>
      <c r="AGO60" s="40"/>
      <c r="AGP60" s="40"/>
      <c r="AGQ60" s="40"/>
      <c r="AGR60" s="40"/>
      <c r="AGS60" s="40"/>
      <c r="AGT60" s="40"/>
      <c r="AGU60" s="40"/>
      <c r="AGV60" s="40"/>
      <c r="AGW60" s="40"/>
      <c r="AGX60" s="40"/>
      <c r="AGY60" s="40"/>
      <c r="AGZ60" s="40"/>
      <c r="AHA60" s="40"/>
      <c r="AHB60" s="40"/>
      <c r="AHC60" s="40"/>
      <c r="AHD60" s="40"/>
      <c r="AHE60" s="40"/>
      <c r="AHF60" s="40"/>
      <c r="AHG60" s="40"/>
      <c r="AHH60" s="40"/>
      <c r="AHI60" s="40"/>
      <c r="AHJ60" s="40"/>
      <c r="AHK60" s="40"/>
      <c r="AHL60" s="40"/>
      <c r="AHM60" s="40"/>
      <c r="AHN60" s="40"/>
      <c r="AHO60" s="40"/>
      <c r="AHP60" s="40"/>
      <c r="AHQ60" s="40"/>
      <c r="AHR60" s="40"/>
      <c r="AHS60" s="40"/>
      <c r="AHT60" s="40"/>
      <c r="AHU60" s="40"/>
      <c r="AHV60" s="40"/>
      <c r="AHW60" s="40"/>
      <c r="AHX60" s="40"/>
      <c r="AHY60" s="40"/>
      <c r="AHZ60" s="40"/>
      <c r="AIA60" s="40"/>
      <c r="AIB60" s="40"/>
      <c r="AIC60" s="40"/>
      <c r="AID60" s="40"/>
      <c r="AIE60" s="40"/>
      <c r="AIF60" s="40"/>
      <c r="AIG60" s="40"/>
      <c r="AIH60" s="40"/>
      <c r="AII60" s="40"/>
      <c r="AIJ60" s="40"/>
      <c r="AIK60" s="40"/>
      <c r="AIL60" s="40"/>
      <c r="AIM60" s="40"/>
      <c r="AIN60" s="40"/>
      <c r="AIO60" s="40"/>
      <c r="AIP60" s="40"/>
      <c r="AIQ60" s="40"/>
      <c r="AIR60" s="40"/>
      <c r="AIS60" s="40"/>
      <c r="AIT60" s="40"/>
      <c r="AIU60" s="40"/>
      <c r="AIV60" s="40"/>
      <c r="AIW60" s="40"/>
      <c r="AIX60" s="40"/>
      <c r="AIY60" s="40"/>
      <c r="AIZ60" s="40"/>
      <c r="AJA60" s="40"/>
      <c r="AJB60" s="40"/>
      <c r="AJC60" s="40"/>
      <c r="AJD60" s="40"/>
      <c r="AJE60" s="40"/>
      <c r="AJF60" s="40"/>
      <c r="AJG60" s="40"/>
      <c r="AJH60" s="40"/>
      <c r="AJI60" s="40"/>
      <c r="AJJ60" s="40"/>
      <c r="AJK60" s="40"/>
      <c r="AJL60" s="40"/>
      <c r="AJM60" s="40"/>
      <c r="AJN60" s="40"/>
      <c r="AJO60" s="40"/>
      <c r="AJP60" s="40"/>
      <c r="AJQ60" s="40"/>
      <c r="AJR60" s="40"/>
      <c r="AJS60" s="40"/>
      <c r="AJT60" s="40"/>
      <c r="AJU60" s="40"/>
      <c r="AJV60" s="40"/>
      <c r="AJW60" s="40"/>
      <c r="AJX60" s="40"/>
      <c r="AJY60" s="40"/>
      <c r="AJZ60" s="40"/>
      <c r="AKA60" s="40"/>
      <c r="AKB60" s="40"/>
      <c r="AKC60" s="40"/>
      <c r="AKD60" s="40"/>
      <c r="AKE60" s="40"/>
      <c r="AKF60" s="40"/>
      <c r="AKG60" s="40"/>
      <c r="AKH60" s="40"/>
      <c r="AKI60" s="40"/>
      <c r="AKJ60" s="40"/>
      <c r="AKK60" s="40"/>
      <c r="AKL60" s="40"/>
      <c r="AKM60" s="40"/>
      <c r="AKN60" s="40"/>
      <c r="AKO60" s="40"/>
      <c r="AKP60" s="40"/>
      <c r="AKQ60" s="40"/>
      <c r="AKR60" s="40"/>
      <c r="AKS60" s="40"/>
      <c r="AKT60" s="40"/>
      <c r="AKU60" s="40"/>
      <c r="AKV60" s="40"/>
      <c r="AKW60" s="40"/>
      <c r="AKX60" s="40"/>
      <c r="AKY60" s="40"/>
      <c r="AKZ60" s="40"/>
      <c r="ALA60" s="40"/>
      <c r="ALB60" s="40"/>
      <c r="ALC60" s="40"/>
      <c r="ALD60" s="40"/>
      <c r="ALE60" s="40"/>
      <c r="ALF60" s="40"/>
      <c r="ALG60" s="40"/>
      <c r="ALH60" s="40"/>
      <c r="ALI60" s="40"/>
      <c r="ALJ60" s="40"/>
      <c r="ALK60" s="40"/>
      <c r="ALL60" s="40"/>
      <c r="ALM60" s="40"/>
      <c r="ALN60" s="40"/>
      <c r="ALO60" s="40"/>
      <c r="ALP60" s="40"/>
      <c r="ALQ60" s="40"/>
      <c r="ALR60" s="40"/>
      <c r="ALS60" s="40"/>
      <c r="ALT60" s="40"/>
      <c r="ALU60" s="40"/>
      <c r="ALV60" s="40"/>
      <c r="ALW60" s="40"/>
      <c r="ALX60" s="40"/>
      <c r="ALY60" s="40"/>
      <c r="ALZ60" s="40"/>
      <c r="AMA60" s="40"/>
      <c r="AMB60" s="40"/>
      <c r="AMC60" s="40"/>
      <c r="AMD60" s="40"/>
      <c r="AME60" s="40"/>
      <c r="AMF60" s="40"/>
      <c r="AMG60" s="40"/>
      <c r="AMH60" s="41"/>
      <c r="AMI60" s="41"/>
      <c r="AMJ60" s="41"/>
    </row>
    <row r="61" spans="1:1024">
      <c r="A61" s="101" t="s">
        <v>78</v>
      </c>
      <c r="B61" s="91"/>
      <c r="C61" s="91"/>
      <c r="D61" s="91"/>
      <c r="E61" s="91"/>
      <c r="F61" s="21">
        <f>SUM(F59:F60)</f>
        <v>0</v>
      </c>
      <c r="G61" s="21">
        <f>SUM(G59:G60)</f>
        <v>0</v>
      </c>
      <c r="H61" s="21">
        <f>SUM(H59:H60)</f>
        <v>0</v>
      </c>
      <c r="I61" s="21">
        <f>SUM(I59:I60)</f>
        <v>0</v>
      </c>
      <c r="J61" s="22" t="s">
        <v>27</v>
      </c>
      <c r="K61" s="21">
        <f>SUM(K59:K60)</f>
        <v>0</v>
      </c>
      <c r="L61" s="22" t="s">
        <v>28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  <c r="TH61" s="23"/>
      <c r="TI61" s="23"/>
      <c r="TJ61" s="23"/>
      <c r="TK61" s="23"/>
      <c r="TL61" s="23"/>
      <c r="TM61" s="23"/>
      <c r="TN61" s="23"/>
      <c r="TO61" s="23"/>
      <c r="TP61" s="23"/>
      <c r="TQ61" s="23"/>
      <c r="TR61" s="23"/>
      <c r="TS61" s="23"/>
      <c r="TT61" s="23"/>
      <c r="TU61" s="23"/>
      <c r="TV61" s="23"/>
      <c r="TW61" s="23"/>
      <c r="TX61" s="23"/>
      <c r="TY61" s="23"/>
      <c r="TZ61" s="23"/>
      <c r="UA61" s="23"/>
      <c r="UB61" s="23"/>
      <c r="UC61" s="23"/>
      <c r="UD61" s="23"/>
      <c r="UE61" s="23"/>
      <c r="UF61" s="23"/>
      <c r="UG61" s="23"/>
      <c r="UH61" s="23"/>
      <c r="UI61" s="23"/>
      <c r="UJ61" s="23"/>
      <c r="UK61" s="23"/>
      <c r="UL61" s="23"/>
      <c r="UM61" s="23"/>
      <c r="UN61" s="23"/>
      <c r="UO61" s="23"/>
      <c r="UP61" s="23"/>
      <c r="UQ61" s="23"/>
      <c r="UR61" s="23"/>
      <c r="US61" s="23"/>
      <c r="UT61" s="23"/>
      <c r="UU61" s="23"/>
      <c r="UV61" s="23"/>
      <c r="UW61" s="23"/>
      <c r="UX61" s="23"/>
      <c r="UY61" s="23"/>
      <c r="UZ61" s="23"/>
      <c r="VA61" s="23"/>
      <c r="VB61" s="23"/>
      <c r="VC61" s="23"/>
      <c r="VD61" s="23"/>
      <c r="VE61" s="23"/>
      <c r="VF61" s="23"/>
      <c r="VG61" s="23"/>
      <c r="VH61" s="23"/>
      <c r="VI61" s="23"/>
      <c r="VJ61" s="23"/>
      <c r="VK61" s="23"/>
      <c r="VL61" s="23"/>
      <c r="VM61" s="23"/>
      <c r="VN61" s="23"/>
      <c r="VO61" s="23"/>
      <c r="VP61" s="23"/>
      <c r="VQ61" s="23"/>
      <c r="VR61" s="23"/>
      <c r="VS61" s="23"/>
      <c r="VT61" s="23"/>
      <c r="VU61" s="23"/>
      <c r="VV61" s="23"/>
      <c r="VW61" s="23"/>
      <c r="VX61" s="23"/>
      <c r="VY61" s="23"/>
      <c r="VZ61" s="23"/>
      <c r="WA61" s="23"/>
      <c r="WB61" s="23"/>
      <c r="WC61" s="23"/>
      <c r="WD61" s="23"/>
      <c r="WE61" s="23"/>
      <c r="WF61" s="23"/>
      <c r="WG61" s="23"/>
      <c r="WH61" s="23"/>
      <c r="WI61" s="23"/>
      <c r="WJ61" s="23"/>
      <c r="WK61" s="23"/>
      <c r="WL61" s="23"/>
      <c r="WM61" s="23"/>
      <c r="WN61" s="23"/>
      <c r="WO61" s="23"/>
      <c r="WP61" s="23"/>
      <c r="WQ61" s="23"/>
      <c r="WR61" s="23"/>
      <c r="WS61" s="23"/>
      <c r="WT61" s="23"/>
      <c r="WU61" s="23"/>
      <c r="WV61" s="23"/>
      <c r="WW61" s="23"/>
      <c r="WX61" s="23"/>
      <c r="WY61" s="23"/>
      <c r="WZ61" s="23"/>
      <c r="XA61" s="23"/>
      <c r="XB61" s="23"/>
      <c r="XC61" s="23"/>
      <c r="XD61" s="23"/>
      <c r="XE61" s="23"/>
      <c r="XF61" s="23"/>
      <c r="XG61" s="23"/>
      <c r="XH61" s="23"/>
      <c r="XI61" s="23"/>
      <c r="XJ61" s="23"/>
      <c r="XK61" s="23"/>
      <c r="XL61" s="23"/>
      <c r="XM61" s="23"/>
      <c r="XN61" s="23"/>
      <c r="XO61" s="23"/>
      <c r="XP61" s="23"/>
      <c r="XQ61" s="23"/>
      <c r="XR61" s="23"/>
      <c r="XS61" s="23"/>
      <c r="XT61" s="23"/>
      <c r="XU61" s="23"/>
      <c r="XV61" s="23"/>
      <c r="XW61" s="23"/>
      <c r="XX61" s="23"/>
      <c r="XY61" s="23"/>
      <c r="XZ61" s="23"/>
      <c r="YA61" s="23"/>
      <c r="YB61" s="23"/>
      <c r="YC61" s="23"/>
      <c r="YD61" s="23"/>
      <c r="YE61" s="23"/>
      <c r="YF61" s="23"/>
      <c r="YG61" s="23"/>
      <c r="YH61" s="23"/>
      <c r="YI61" s="23"/>
      <c r="YJ61" s="23"/>
      <c r="YK61" s="23"/>
      <c r="YL61" s="23"/>
      <c r="YM61" s="23"/>
      <c r="YN61" s="23"/>
      <c r="YO61" s="23"/>
      <c r="YP61" s="23"/>
      <c r="YQ61" s="23"/>
      <c r="YR61" s="23"/>
      <c r="YS61" s="23"/>
      <c r="YT61" s="23"/>
      <c r="YU61" s="23"/>
      <c r="YV61" s="23"/>
      <c r="YW61" s="23"/>
      <c r="YX61" s="23"/>
      <c r="YY61" s="23"/>
      <c r="YZ61" s="23"/>
      <c r="ZA61" s="23"/>
      <c r="ZB61" s="23"/>
      <c r="ZC61" s="23"/>
      <c r="ZD61" s="23"/>
      <c r="ZE61" s="23"/>
      <c r="ZF61" s="23"/>
      <c r="ZG61" s="23"/>
      <c r="ZH61" s="23"/>
      <c r="ZI61" s="23"/>
      <c r="ZJ61" s="23"/>
      <c r="ZK61" s="23"/>
      <c r="ZL61" s="23"/>
      <c r="ZM61" s="23"/>
      <c r="ZN61" s="23"/>
      <c r="ZO61" s="23"/>
      <c r="ZP61" s="23"/>
      <c r="ZQ61" s="23"/>
      <c r="ZR61" s="23"/>
      <c r="ZS61" s="23"/>
      <c r="ZT61" s="23"/>
      <c r="ZU61" s="23"/>
      <c r="ZV61" s="23"/>
      <c r="ZW61" s="23"/>
      <c r="ZX61" s="23"/>
      <c r="ZY61" s="23"/>
      <c r="ZZ61" s="23"/>
      <c r="AAA61" s="23"/>
      <c r="AAB61" s="23"/>
      <c r="AAC61" s="23"/>
      <c r="AAD61" s="23"/>
      <c r="AAE61" s="23"/>
      <c r="AAF61" s="23"/>
      <c r="AAG61" s="23"/>
      <c r="AAH61" s="23"/>
      <c r="AAI61" s="23"/>
      <c r="AAJ61" s="23"/>
      <c r="AAK61" s="23"/>
      <c r="AAL61" s="23"/>
      <c r="AAM61" s="23"/>
      <c r="AAN61" s="23"/>
      <c r="AAO61" s="23"/>
      <c r="AAP61" s="23"/>
      <c r="AAQ61" s="23"/>
      <c r="AAR61" s="23"/>
      <c r="AAS61" s="23"/>
      <c r="AAT61" s="23"/>
      <c r="AAU61" s="23"/>
      <c r="AAV61" s="23"/>
      <c r="AAW61" s="23"/>
      <c r="AAX61" s="23"/>
      <c r="AAY61" s="23"/>
      <c r="AAZ61" s="23"/>
      <c r="ABA61" s="23"/>
      <c r="ABB61" s="23"/>
      <c r="ABC61" s="23"/>
      <c r="ABD61" s="23"/>
      <c r="ABE61" s="23"/>
      <c r="ABF61" s="23"/>
      <c r="ABG61" s="23"/>
      <c r="ABH61" s="23"/>
      <c r="ABI61" s="23"/>
      <c r="ABJ61" s="23"/>
      <c r="ABK61" s="23"/>
      <c r="ABL61" s="23"/>
      <c r="ABM61" s="23"/>
      <c r="ABN61" s="23"/>
      <c r="ABO61" s="23"/>
      <c r="ABP61" s="23"/>
      <c r="ABQ61" s="23"/>
      <c r="ABR61" s="23"/>
      <c r="ABS61" s="23"/>
      <c r="ABT61" s="23"/>
      <c r="ABU61" s="23"/>
      <c r="ABV61" s="23"/>
      <c r="ABW61" s="23"/>
      <c r="ABX61" s="23"/>
      <c r="ABY61" s="23"/>
      <c r="ABZ61" s="23"/>
      <c r="ACA61" s="23"/>
      <c r="ACB61" s="23"/>
      <c r="ACC61" s="23"/>
      <c r="ACD61" s="23"/>
      <c r="ACE61" s="23"/>
      <c r="ACF61" s="23"/>
      <c r="ACG61" s="23"/>
      <c r="ACH61" s="23"/>
      <c r="ACI61" s="23"/>
      <c r="ACJ61" s="23"/>
      <c r="ACK61" s="23"/>
      <c r="ACL61" s="23"/>
      <c r="ACM61" s="23"/>
      <c r="ACN61" s="23"/>
      <c r="ACO61" s="23"/>
      <c r="ACP61" s="23"/>
      <c r="ACQ61" s="23"/>
      <c r="ACR61" s="23"/>
      <c r="ACS61" s="23"/>
      <c r="ACT61" s="23"/>
      <c r="ACU61" s="23"/>
      <c r="ACV61" s="23"/>
      <c r="ACW61" s="23"/>
      <c r="ACX61" s="23"/>
      <c r="ACY61" s="23"/>
      <c r="ACZ61" s="23"/>
      <c r="ADA61" s="23"/>
      <c r="ADB61" s="23"/>
      <c r="ADC61" s="23"/>
      <c r="ADD61" s="23"/>
      <c r="ADE61" s="23"/>
      <c r="ADF61" s="23"/>
      <c r="ADG61" s="23"/>
      <c r="ADH61" s="23"/>
      <c r="ADI61" s="23"/>
      <c r="ADJ61" s="23"/>
      <c r="ADK61" s="23"/>
      <c r="ADL61" s="23"/>
      <c r="ADM61" s="23"/>
      <c r="ADN61" s="23"/>
      <c r="ADO61" s="23"/>
      <c r="ADP61" s="23"/>
      <c r="ADQ61" s="23"/>
      <c r="ADR61" s="23"/>
      <c r="ADS61" s="23"/>
      <c r="ADT61" s="23"/>
      <c r="ADU61" s="23"/>
      <c r="ADV61" s="23"/>
      <c r="ADW61" s="23"/>
      <c r="ADX61" s="23"/>
      <c r="ADY61" s="23"/>
      <c r="ADZ61" s="23"/>
      <c r="AEA61" s="23"/>
      <c r="AEB61" s="23"/>
      <c r="AEC61" s="23"/>
      <c r="AED61" s="23"/>
      <c r="AEE61" s="23"/>
      <c r="AEF61" s="23"/>
      <c r="AEG61" s="23"/>
      <c r="AEH61" s="23"/>
      <c r="AEI61" s="23"/>
      <c r="AEJ61" s="23"/>
      <c r="AEK61" s="23"/>
      <c r="AEL61" s="23"/>
      <c r="AEM61" s="23"/>
      <c r="AEN61" s="23"/>
      <c r="AEO61" s="23"/>
      <c r="AEP61" s="23"/>
      <c r="AEQ61" s="23"/>
      <c r="AER61" s="23"/>
      <c r="AES61" s="23"/>
      <c r="AET61" s="23"/>
      <c r="AEU61" s="23"/>
      <c r="AEV61" s="23"/>
      <c r="AEW61" s="23"/>
      <c r="AEX61" s="23"/>
      <c r="AEY61" s="23"/>
      <c r="AEZ61" s="23"/>
      <c r="AFA61" s="23"/>
      <c r="AFB61" s="23"/>
      <c r="AFC61" s="23"/>
      <c r="AFD61" s="23"/>
      <c r="AFE61" s="23"/>
      <c r="AFF61" s="23"/>
      <c r="AFG61" s="23"/>
      <c r="AFH61" s="23"/>
      <c r="AFI61" s="23"/>
      <c r="AFJ61" s="23"/>
      <c r="AFK61" s="23"/>
      <c r="AFL61" s="23"/>
      <c r="AFM61" s="23"/>
      <c r="AFN61" s="23"/>
      <c r="AFO61" s="23"/>
      <c r="AFP61" s="23"/>
      <c r="AFQ61" s="23"/>
      <c r="AFR61" s="23"/>
      <c r="AFS61" s="23"/>
      <c r="AFT61" s="23"/>
      <c r="AFU61" s="23"/>
      <c r="AFV61" s="23"/>
      <c r="AFW61" s="23"/>
      <c r="AFX61" s="23"/>
      <c r="AFY61" s="23"/>
      <c r="AFZ61" s="23"/>
      <c r="AGA61" s="23"/>
      <c r="AGB61" s="23"/>
      <c r="AGC61" s="23"/>
      <c r="AGD61" s="23"/>
      <c r="AGE61" s="23"/>
      <c r="AGF61" s="23"/>
      <c r="AGG61" s="23"/>
      <c r="AGH61" s="23"/>
      <c r="AGI61" s="23"/>
      <c r="AGJ61" s="23"/>
      <c r="AGK61" s="23"/>
      <c r="AGL61" s="23"/>
      <c r="AGM61" s="23"/>
      <c r="AGN61" s="23"/>
      <c r="AGO61" s="23"/>
      <c r="AGP61" s="23"/>
      <c r="AGQ61" s="23"/>
      <c r="AGR61" s="23"/>
      <c r="AGS61" s="23"/>
      <c r="AGT61" s="23"/>
      <c r="AGU61" s="23"/>
      <c r="AGV61" s="23"/>
      <c r="AGW61" s="23"/>
      <c r="AGX61" s="23"/>
      <c r="AGY61" s="23"/>
      <c r="AGZ61" s="23"/>
      <c r="AHA61" s="23"/>
      <c r="AHB61" s="23"/>
      <c r="AHC61" s="23"/>
      <c r="AHD61" s="23"/>
      <c r="AHE61" s="23"/>
      <c r="AHF61" s="23"/>
      <c r="AHG61" s="23"/>
      <c r="AHH61" s="23"/>
      <c r="AHI61" s="23"/>
      <c r="AHJ61" s="23"/>
      <c r="AHK61" s="23"/>
      <c r="AHL61" s="23"/>
      <c r="AHM61" s="23"/>
      <c r="AHN61" s="23"/>
      <c r="AHO61" s="23"/>
      <c r="AHP61" s="23"/>
      <c r="AHQ61" s="23"/>
      <c r="AHR61" s="23"/>
      <c r="AHS61" s="23"/>
      <c r="AHT61" s="23"/>
      <c r="AHU61" s="23"/>
      <c r="AHV61" s="23"/>
      <c r="AHW61" s="23"/>
      <c r="AHX61" s="23"/>
      <c r="AHY61" s="23"/>
      <c r="AHZ61" s="23"/>
      <c r="AIA61" s="23"/>
      <c r="AIB61" s="23"/>
      <c r="AIC61" s="23"/>
      <c r="AID61" s="23"/>
      <c r="AIE61" s="23"/>
      <c r="AIF61" s="23"/>
      <c r="AIG61" s="23"/>
      <c r="AIH61" s="23"/>
      <c r="AII61" s="23"/>
      <c r="AIJ61" s="23"/>
      <c r="AIK61" s="23"/>
      <c r="AIL61" s="23"/>
      <c r="AIM61" s="23"/>
      <c r="AIN61" s="23"/>
      <c r="AIO61" s="23"/>
      <c r="AIP61" s="23"/>
      <c r="AIQ61" s="23"/>
      <c r="AIR61" s="23"/>
      <c r="AIS61" s="23"/>
      <c r="AIT61" s="23"/>
      <c r="AIU61" s="23"/>
      <c r="AIV61" s="23"/>
      <c r="AIW61" s="23"/>
      <c r="AIX61" s="23"/>
      <c r="AIY61" s="23"/>
      <c r="AIZ61" s="23"/>
      <c r="AJA61" s="23"/>
      <c r="AJB61" s="23"/>
      <c r="AJC61" s="23"/>
      <c r="AJD61" s="23"/>
      <c r="AJE61" s="23"/>
      <c r="AJF61" s="23"/>
      <c r="AJG61" s="23"/>
      <c r="AJH61" s="23"/>
      <c r="AJI61" s="23"/>
      <c r="AJJ61" s="23"/>
      <c r="AJK61" s="23"/>
      <c r="AJL61" s="23"/>
      <c r="AJM61" s="23"/>
      <c r="AJN61" s="23"/>
      <c r="AJO61" s="23"/>
      <c r="AJP61" s="23"/>
      <c r="AJQ61" s="23"/>
      <c r="AJR61" s="23"/>
      <c r="AJS61" s="23"/>
      <c r="AJT61" s="23"/>
      <c r="AJU61" s="23"/>
      <c r="AJV61" s="23"/>
      <c r="AJW61" s="23"/>
      <c r="AJX61" s="23"/>
      <c r="AJY61" s="23"/>
      <c r="AJZ61" s="23"/>
      <c r="AKA61" s="23"/>
      <c r="AKB61" s="23"/>
      <c r="AKC61" s="23"/>
      <c r="AKD61" s="23"/>
      <c r="AKE61" s="23"/>
      <c r="AKF61" s="23"/>
      <c r="AKG61" s="23"/>
      <c r="AKH61" s="23"/>
      <c r="AKI61" s="23"/>
      <c r="AKJ61" s="23"/>
      <c r="AKK61" s="23"/>
      <c r="AKL61" s="23"/>
      <c r="AKM61" s="23"/>
      <c r="AKN61" s="23"/>
      <c r="AKO61" s="23"/>
      <c r="AKP61" s="23"/>
      <c r="AKQ61" s="23"/>
      <c r="AKR61" s="23"/>
      <c r="AKS61" s="23"/>
      <c r="AKT61" s="23"/>
      <c r="AKU61" s="23"/>
      <c r="AKV61" s="23"/>
      <c r="AKW61" s="23"/>
      <c r="AKX61" s="23"/>
      <c r="AKY61" s="23"/>
      <c r="AKZ61" s="23"/>
      <c r="ALA61" s="23"/>
      <c r="ALB61" s="23"/>
      <c r="ALC61" s="23"/>
      <c r="ALD61" s="23"/>
      <c r="ALE61" s="23"/>
      <c r="ALF61" s="23"/>
      <c r="ALG61" s="23"/>
      <c r="ALH61" s="23"/>
      <c r="ALI61" s="23"/>
      <c r="ALJ61" s="23"/>
      <c r="ALK61" s="23"/>
      <c r="ALL61" s="23"/>
      <c r="ALM61" s="23"/>
      <c r="ALN61" s="23"/>
      <c r="ALO61" s="23"/>
      <c r="ALP61" s="23"/>
      <c r="ALQ61" s="23"/>
      <c r="ALR61" s="23"/>
      <c r="ALS61" s="23"/>
      <c r="ALT61" s="23"/>
      <c r="ALU61" s="23"/>
      <c r="ALV61" s="23"/>
      <c r="ALW61" s="23"/>
      <c r="ALX61" s="23"/>
      <c r="ALY61" s="23"/>
      <c r="ALZ61" s="23"/>
      <c r="AMA61" s="23"/>
      <c r="AMB61" s="23"/>
      <c r="AMC61" s="23"/>
      <c r="AMD61" s="23"/>
      <c r="AME61" s="23"/>
      <c r="AMF61" s="23"/>
      <c r="AMG61" s="23"/>
      <c r="AMH61" s="24"/>
      <c r="AMI61" s="24"/>
      <c r="AMJ61" s="24"/>
    </row>
    <row r="62" spans="1:1024" s="80" customFormat="1">
      <c r="A62" s="82">
        <v>41</v>
      </c>
      <c r="B62" s="83">
        <v>926</v>
      </c>
      <c r="C62" s="84" t="s">
        <v>143</v>
      </c>
      <c r="D62" s="84">
        <v>6050</v>
      </c>
      <c r="E62" s="81" t="s">
        <v>136</v>
      </c>
      <c r="F62" s="27"/>
      <c r="G62" s="27">
        <f>H62</f>
        <v>0</v>
      </c>
      <c r="H62" s="27">
        <f>12900-12900</f>
        <v>0</v>
      </c>
      <c r="I62" s="27">
        <v>0</v>
      </c>
      <c r="J62" s="28"/>
      <c r="K62" s="27">
        <v>0</v>
      </c>
      <c r="L62" s="28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  <c r="TH62" s="23"/>
      <c r="TI62" s="23"/>
      <c r="TJ62" s="23"/>
      <c r="TK62" s="23"/>
      <c r="TL62" s="23"/>
      <c r="TM62" s="23"/>
      <c r="TN62" s="23"/>
      <c r="TO62" s="23"/>
      <c r="TP62" s="23"/>
      <c r="TQ62" s="23"/>
      <c r="TR62" s="23"/>
      <c r="TS62" s="23"/>
      <c r="TT62" s="23"/>
      <c r="TU62" s="23"/>
      <c r="TV62" s="23"/>
      <c r="TW62" s="23"/>
      <c r="TX62" s="23"/>
      <c r="TY62" s="23"/>
      <c r="TZ62" s="23"/>
      <c r="UA62" s="23"/>
      <c r="UB62" s="23"/>
      <c r="UC62" s="23"/>
      <c r="UD62" s="23"/>
      <c r="UE62" s="23"/>
      <c r="UF62" s="23"/>
      <c r="UG62" s="23"/>
      <c r="UH62" s="23"/>
      <c r="UI62" s="23"/>
      <c r="UJ62" s="23"/>
      <c r="UK62" s="23"/>
      <c r="UL62" s="23"/>
      <c r="UM62" s="23"/>
      <c r="UN62" s="23"/>
      <c r="UO62" s="23"/>
      <c r="UP62" s="23"/>
      <c r="UQ62" s="23"/>
      <c r="UR62" s="23"/>
      <c r="US62" s="23"/>
      <c r="UT62" s="23"/>
      <c r="UU62" s="23"/>
      <c r="UV62" s="23"/>
      <c r="UW62" s="23"/>
      <c r="UX62" s="23"/>
      <c r="UY62" s="23"/>
      <c r="UZ62" s="23"/>
      <c r="VA62" s="23"/>
      <c r="VB62" s="23"/>
      <c r="VC62" s="23"/>
      <c r="VD62" s="23"/>
      <c r="VE62" s="23"/>
      <c r="VF62" s="23"/>
      <c r="VG62" s="23"/>
      <c r="VH62" s="23"/>
      <c r="VI62" s="23"/>
      <c r="VJ62" s="23"/>
      <c r="VK62" s="23"/>
      <c r="VL62" s="23"/>
      <c r="VM62" s="23"/>
      <c r="VN62" s="23"/>
      <c r="VO62" s="23"/>
      <c r="VP62" s="23"/>
      <c r="VQ62" s="23"/>
      <c r="VR62" s="23"/>
      <c r="VS62" s="23"/>
      <c r="VT62" s="23"/>
      <c r="VU62" s="23"/>
      <c r="VV62" s="23"/>
      <c r="VW62" s="23"/>
      <c r="VX62" s="23"/>
      <c r="VY62" s="23"/>
      <c r="VZ62" s="23"/>
      <c r="WA62" s="23"/>
      <c r="WB62" s="23"/>
      <c r="WC62" s="23"/>
      <c r="WD62" s="23"/>
      <c r="WE62" s="23"/>
      <c r="WF62" s="23"/>
      <c r="WG62" s="23"/>
      <c r="WH62" s="23"/>
      <c r="WI62" s="23"/>
      <c r="WJ62" s="23"/>
      <c r="WK62" s="23"/>
      <c r="WL62" s="23"/>
      <c r="WM62" s="23"/>
      <c r="WN62" s="23"/>
      <c r="WO62" s="23"/>
      <c r="WP62" s="23"/>
      <c r="WQ62" s="23"/>
      <c r="WR62" s="23"/>
      <c r="WS62" s="23"/>
      <c r="WT62" s="23"/>
      <c r="WU62" s="23"/>
      <c r="WV62" s="23"/>
      <c r="WW62" s="23"/>
      <c r="WX62" s="23"/>
      <c r="WY62" s="23"/>
      <c r="WZ62" s="23"/>
      <c r="XA62" s="23"/>
      <c r="XB62" s="23"/>
      <c r="XC62" s="23"/>
      <c r="XD62" s="23"/>
      <c r="XE62" s="23"/>
      <c r="XF62" s="23"/>
      <c r="XG62" s="23"/>
      <c r="XH62" s="23"/>
      <c r="XI62" s="23"/>
      <c r="XJ62" s="23"/>
      <c r="XK62" s="23"/>
      <c r="XL62" s="23"/>
      <c r="XM62" s="23"/>
      <c r="XN62" s="23"/>
      <c r="XO62" s="23"/>
      <c r="XP62" s="23"/>
      <c r="XQ62" s="23"/>
      <c r="XR62" s="23"/>
      <c r="XS62" s="23"/>
      <c r="XT62" s="23"/>
      <c r="XU62" s="23"/>
      <c r="XV62" s="23"/>
      <c r="XW62" s="23"/>
      <c r="XX62" s="23"/>
      <c r="XY62" s="23"/>
      <c r="XZ62" s="23"/>
      <c r="YA62" s="23"/>
      <c r="YB62" s="23"/>
      <c r="YC62" s="23"/>
      <c r="YD62" s="23"/>
      <c r="YE62" s="23"/>
      <c r="YF62" s="23"/>
      <c r="YG62" s="23"/>
      <c r="YH62" s="23"/>
      <c r="YI62" s="23"/>
      <c r="YJ62" s="23"/>
      <c r="YK62" s="23"/>
      <c r="YL62" s="23"/>
      <c r="YM62" s="23"/>
      <c r="YN62" s="23"/>
      <c r="YO62" s="23"/>
      <c r="YP62" s="23"/>
      <c r="YQ62" s="23"/>
      <c r="YR62" s="23"/>
      <c r="YS62" s="23"/>
      <c r="YT62" s="23"/>
      <c r="YU62" s="23"/>
      <c r="YV62" s="23"/>
      <c r="YW62" s="23"/>
      <c r="YX62" s="23"/>
      <c r="YY62" s="23"/>
      <c r="YZ62" s="23"/>
      <c r="ZA62" s="23"/>
      <c r="ZB62" s="23"/>
      <c r="ZC62" s="23"/>
      <c r="ZD62" s="23"/>
      <c r="ZE62" s="23"/>
      <c r="ZF62" s="23"/>
      <c r="ZG62" s="23"/>
      <c r="ZH62" s="23"/>
      <c r="ZI62" s="23"/>
      <c r="ZJ62" s="23"/>
      <c r="ZK62" s="23"/>
      <c r="ZL62" s="23"/>
      <c r="ZM62" s="23"/>
      <c r="ZN62" s="23"/>
      <c r="ZO62" s="23"/>
      <c r="ZP62" s="23"/>
      <c r="ZQ62" s="23"/>
      <c r="ZR62" s="23"/>
      <c r="ZS62" s="23"/>
      <c r="ZT62" s="23"/>
      <c r="ZU62" s="23"/>
      <c r="ZV62" s="23"/>
      <c r="ZW62" s="23"/>
      <c r="ZX62" s="23"/>
      <c r="ZY62" s="23"/>
      <c r="ZZ62" s="23"/>
      <c r="AAA62" s="23"/>
      <c r="AAB62" s="23"/>
      <c r="AAC62" s="23"/>
      <c r="AAD62" s="23"/>
      <c r="AAE62" s="23"/>
      <c r="AAF62" s="23"/>
      <c r="AAG62" s="23"/>
      <c r="AAH62" s="23"/>
      <c r="AAI62" s="23"/>
      <c r="AAJ62" s="23"/>
      <c r="AAK62" s="23"/>
      <c r="AAL62" s="23"/>
      <c r="AAM62" s="23"/>
      <c r="AAN62" s="23"/>
      <c r="AAO62" s="23"/>
      <c r="AAP62" s="23"/>
      <c r="AAQ62" s="23"/>
      <c r="AAR62" s="23"/>
      <c r="AAS62" s="23"/>
      <c r="AAT62" s="23"/>
      <c r="AAU62" s="23"/>
      <c r="AAV62" s="23"/>
      <c r="AAW62" s="23"/>
      <c r="AAX62" s="23"/>
      <c r="AAY62" s="23"/>
      <c r="AAZ62" s="23"/>
      <c r="ABA62" s="23"/>
      <c r="ABB62" s="23"/>
      <c r="ABC62" s="23"/>
      <c r="ABD62" s="23"/>
      <c r="ABE62" s="23"/>
      <c r="ABF62" s="23"/>
      <c r="ABG62" s="23"/>
      <c r="ABH62" s="23"/>
      <c r="ABI62" s="23"/>
      <c r="ABJ62" s="23"/>
      <c r="ABK62" s="23"/>
      <c r="ABL62" s="23"/>
      <c r="ABM62" s="23"/>
      <c r="ABN62" s="23"/>
      <c r="ABO62" s="23"/>
      <c r="ABP62" s="23"/>
      <c r="ABQ62" s="23"/>
      <c r="ABR62" s="23"/>
      <c r="ABS62" s="23"/>
      <c r="ABT62" s="23"/>
      <c r="ABU62" s="23"/>
      <c r="ABV62" s="23"/>
      <c r="ABW62" s="23"/>
      <c r="ABX62" s="23"/>
      <c r="ABY62" s="23"/>
      <c r="ABZ62" s="23"/>
      <c r="ACA62" s="23"/>
      <c r="ACB62" s="23"/>
      <c r="ACC62" s="23"/>
      <c r="ACD62" s="23"/>
      <c r="ACE62" s="23"/>
      <c r="ACF62" s="23"/>
      <c r="ACG62" s="23"/>
      <c r="ACH62" s="23"/>
      <c r="ACI62" s="23"/>
      <c r="ACJ62" s="23"/>
      <c r="ACK62" s="23"/>
      <c r="ACL62" s="23"/>
      <c r="ACM62" s="23"/>
      <c r="ACN62" s="23"/>
      <c r="ACO62" s="23"/>
      <c r="ACP62" s="23"/>
      <c r="ACQ62" s="23"/>
      <c r="ACR62" s="23"/>
      <c r="ACS62" s="23"/>
      <c r="ACT62" s="23"/>
      <c r="ACU62" s="23"/>
      <c r="ACV62" s="23"/>
      <c r="ACW62" s="23"/>
      <c r="ACX62" s="23"/>
      <c r="ACY62" s="23"/>
      <c r="ACZ62" s="23"/>
      <c r="ADA62" s="23"/>
      <c r="ADB62" s="23"/>
      <c r="ADC62" s="23"/>
      <c r="ADD62" s="23"/>
      <c r="ADE62" s="23"/>
      <c r="ADF62" s="23"/>
      <c r="ADG62" s="23"/>
      <c r="ADH62" s="23"/>
      <c r="ADI62" s="23"/>
      <c r="ADJ62" s="23"/>
      <c r="ADK62" s="23"/>
      <c r="ADL62" s="23"/>
      <c r="ADM62" s="23"/>
      <c r="ADN62" s="23"/>
      <c r="ADO62" s="23"/>
      <c r="ADP62" s="23"/>
      <c r="ADQ62" s="23"/>
      <c r="ADR62" s="23"/>
      <c r="ADS62" s="23"/>
      <c r="ADT62" s="23"/>
      <c r="ADU62" s="23"/>
      <c r="ADV62" s="23"/>
      <c r="ADW62" s="23"/>
      <c r="ADX62" s="23"/>
      <c r="ADY62" s="23"/>
      <c r="ADZ62" s="23"/>
      <c r="AEA62" s="23"/>
      <c r="AEB62" s="23"/>
      <c r="AEC62" s="23"/>
      <c r="AED62" s="23"/>
      <c r="AEE62" s="23"/>
      <c r="AEF62" s="23"/>
      <c r="AEG62" s="23"/>
      <c r="AEH62" s="23"/>
      <c r="AEI62" s="23"/>
      <c r="AEJ62" s="23"/>
      <c r="AEK62" s="23"/>
      <c r="AEL62" s="23"/>
      <c r="AEM62" s="23"/>
      <c r="AEN62" s="23"/>
      <c r="AEO62" s="23"/>
      <c r="AEP62" s="23"/>
      <c r="AEQ62" s="23"/>
      <c r="AER62" s="23"/>
      <c r="AES62" s="23"/>
      <c r="AET62" s="23"/>
      <c r="AEU62" s="23"/>
      <c r="AEV62" s="23"/>
      <c r="AEW62" s="23"/>
      <c r="AEX62" s="23"/>
      <c r="AEY62" s="23"/>
      <c r="AEZ62" s="23"/>
      <c r="AFA62" s="23"/>
      <c r="AFB62" s="23"/>
      <c r="AFC62" s="23"/>
      <c r="AFD62" s="23"/>
      <c r="AFE62" s="23"/>
      <c r="AFF62" s="23"/>
      <c r="AFG62" s="23"/>
      <c r="AFH62" s="23"/>
      <c r="AFI62" s="23"/>
      <c r="AFJ62" s="23"/>
      <c r="AFK62" s="23"/>
      <c r="AFL62" s="23"/>
      <c r="AFM62" s="23"/>
      <c r="AFN62" s="23"/>
      <c r="AFO62" s="23"/>
      <c r="AFP62" s="23"/>
      <c r="AFQ62" s="23"/>
      <c r="AFR62" s="23"/>
      <c r="AFS62" s="23"/>
      <c r="AFT62" s="23"/>
      <c r="AFU62" s="23"/>
      <c r="AFV62" s="23"/>
      <c r="AFW62" s="23"/>
      <c r="AFX62" s="23"/>
      <c r="AFY62" s="23"/>
      <c r="AFZ62" s="23"/>
      <c r="AGA62" s="23"/>
      <c r="AGB62" s="23"/>
      <c r="AGC62" s="23"/>
      <c r="AGD62" s="23"/>
      <c r="AGE62" s="23"/>
      <c r="AGF62" s="23"/>
      <c r="AGG62" s="23"/>
      <c r="AGH62" s="23"/>
      <c r="AGI62" s="23"/>
      <c r="AGJ62" s="23"/>
      <c r="AGK62" s="23"/>
      <c r="AGL62" s="23"/>
      <c r="AGM62" s="23"/>
      <c r="AGN62" s="23"/>
      <c r="AGO62" s="23"/>
      <c r="AGP62" s="23"/>
      <c r="AGQ62" s="23"/>
      <c r="AGR62" s="23"/>
      <c r="AGS62" s="23"/>
      <c r="AGT62" s="23"/>
      <c r="AGU62" s="23"/>
      <c r="AGV62" s="23"/>
      <c r="AGW62" s="23"/>
      <c r="AGX62" s="23"/>
      <c r="AGY62" s="23"/>
      <c r="AGZ62" s="23"/>
      <c r="AHA62" s="23"/>
      <c r="AHB62" s="23"/>
      <c r="AHC62" s="23"/>
      <c r="AHD62" s="23"/>
      <c r="AHE62" s="23"/>
      <c r="AHF62" s="23"/>
      <c r="AHG62" s="23"/>
      <c r="AHH62" s="23"/>
      <c r="AHI62" s="23"/>
      <c r="AHJ62" s="23"/>
      <c r="AHK62" s="23"/>
      <c r="AHL62" s="23"/>
      <c r="AHM62" s="23"/>
      <c r="AHN62" s="23"/>
      <c r="AHO62" s="23"/>
      <c r="AHP62" s="23"/>
      <c r="AHQ62" s="23"/>
      <c r="AHR62" s="23"/>
      <c r="AHS62" s="23"/>
      <c r="AHT62" s="23"/>
      <c r="AHU62" s="23"/>
      <c r="AHV62" s="23"/>
      <c r="AHW62" s="23"/>
      <c r="AHX62" s="23"/>
      <c r="AHY62" s="23"/>
      <c r="AHZ62" s="23"/>
      <c r="AIA62" s="23"/>
      <c r="AIB62" s="23"/>
      <c r="AIC62" s="23"/>
      <c r="AID62" s="23"/>
      <c r="AIE62" s="23"/>
      <c r="AIF62" s="23"/>
      <c r="AIG62" s="23"/>
      <c r="AIH62" s="23"/>
      <c r="AII62" s="23"/>
      <c r="AIJ62" s="23"/>
      <c r="AIK62" s="23"/>
      <c r="AIL62" s="23"/>
      <c r="AIM62" s="23"/>
      <c r="AIN62" s="23"/>
      <c r="AIO62" s="23"/>
      <c r="AIP62" s="23"/>
      <c r="AIQ62" s="23"/>
      <c r="AIR62" s="23"/>
      <c r="AIS62" s="23"/>
      <c r="AIT62" s="23"/>
      <c r="AIU62" s="23"/>
      <c r="AIV62" s="23"/>
      <c r="AIW62" s="23"/>
      <c r="AIX62" s="23"/>
      <c r="AIY62" s="23"/>
      <c r="AIZ62" s="23"/>
      <c r="AJA62" s="23"/>
      <c r="AJB62" s="23"/>
      <c r="AJC62" s="23"/>
      <c r="AJD62" s="23"/>
      <c r="AJE62" s="23"/>
      <c r="AJF62" s="23"/>
      <c r="AJG62" s="23"/>
      <c r="AJH62" s="23"/>
      <c r="AJI62" s="23"/>
      <c r="AJJ62" s="23"/>
      <c r="AJK62" s="23"/>
      <c r="AJL62" s="23"/>
      <c r="AJM62" s="23"/>
      <c r="AJN62" s="23"/>
      <c r="AJO62" s="23"/>
      <c r="AJP62" s="23"/>
      <c r="AJQ62" s="23"/>
      <c r="AJR62" s="23"/>
      <c r="AJS62" s="23"/>
      <c r="AJT62" s="23"/>
      <c r="AJU62" s="23"/>
      <c r="AJV62" s="23"/>
      <c r="AJW62" s="23"/>
      <c r="AJX62" s="23"/>
      <c r="AJY62" s="23"/>
      <c r="AJZ62" s="23"/>
      <c r="AKA62" s="23"/>
      <c r="AKB62" s="23"/>
      <c r="AKC62" s="23"/>
      <c r="AKD62" s="23"/>
      <c r="AKE62" s="23"/>
      <c r="AKF62" s="23"/>
      <c r="AKG62" s="23"/>
      <c r="AKH62" s="23"/>
      <c r="AKI62" s="23"/>
      <c r="AKJ62" s="23"/>
      <c r="AKK62" s="23"/>
      <c r="AKL62" s="23"/>
      <c r="AKM62" s="23"/>
      <c r="AKN62" s="23"/>
      <c r="AKO62" s="23"/>
      <c r="AKP62" s="23"/>
      <c r="AKQ62" s="23"/>
      <c r="AKR62" s="23"/>
      <c r="AKS62" s="23"/>
      <c r="AKT62" s="23"/>
      <c r="AKU62" s="23"/>
      <c r="AKV62" s="23"/>
      <c r="AKW62" s="23"/>
      <c r="AKX62" s="23"/>
      <c r="AKY62" s="23"/>
      <c r="AKZ62" s="23"/>
      <c r="ALA62" s="23"/>
      <c r="ALB62" s="23"/>
      <c r="ALC62" s="23"/>
      <c r="ALD62" s="23"/>
      <c r="ALE62" s="23"/>
      <c r="ALF62" s="23"/>
      <c r="ALG62" s="23"/>
      <c r="ALH62" s="23"/>
      <c r="ALI62" s="23"/>
      <c r="ALJ62" s="23"/>
      <c r="ALK62" s="23"/>
      <c r="ALL62" s="23"/>
      <c r="ALM62" s="23"/>
      <c r="ALN62" s="23"/>
      <c r="ALO62" s="23"/>
      <c r="ALP62" s="23"/>
      <c r="ALQ62" s="23"/>
      <c r="ALR62" s="23"/>
      <c r="ALS62" s="23"/>
      <c r="ALT62" s="23"/>
      <c r="ALU62" s="23"/>
      <c r="ALV62" s="23"/>
      <c r="ALW62" s="23"/>
      <c r="ALX62" s="23"/>
      <c r="ALY62" s="23"/>
      <c r="ALZ62" s="23"/>
      <c r="AMA62" s="23"/>
      <c r="AMB62" s="23"/>
      <c r="AMC62" s="23"/>
      <c r="AMD62" s="23"/>
      <c r="AME62" s="23"/>
      <c r="AMF62" s="23"/>
      <c r="AMG62" s="23"/>
      <c r="AMH62" s="24"/>
      <c r="AMI62" s="24"/>
      <c r="AMJ62" s="24"/>
    </row>
    <row r="63" spans="1:1024" s="80" customFormat="1">
      <c r="A63" s="91" t="s">
        <v>144</v>
      </c>
      <c r="B63" s="91"/>
      <c r="C63" s="91"/>
      <c r="D63" s="91"/>
      <c r="E63" s="91"/>
      <c r="F63" s="21">
        <f>F62</f>
        <v>0</v>
      </c>
      <c r="G63" s="21">
        <f t="shared" ref="G63:I63" si="12">G62</f>
        <v>0</v>
      </c>
      <c r="H63" s="21">
        <f t="shared" si="12"/>
        <v>0</v>
      </c>
      <c r="I63" s="21">
        <f t="shared" si="12"/>
        <v>0</v>
      </c>
      <c r="J63" s="22"/>
      <c r="K63" s="21">
        <f>K62</f>
        <v>0</v>
      </c>
      <c r="L63" s="22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  <c r="TF63" s="23"/>
      <c r="TG63" s="23"/>
      <c r="TH63" s="23"/>
      <c r="TI63" s="23"/>
      <c r="TJ63" s="23"/>
      <c r="TK63" s="23"/>
      <c r="TL63" s="23"/>
      <c r="TM63" s="23"/>
      <c r="TN63" s="23"/>
      <c r="TO63" s="23"/>
      <c r="TP63" s="23"/>
      <c r="TQ63" s="23"/>
      <c r="TR63" s="23"/>
      <c r="TS63" s="23"/>
      <c r="TT63" s="23"/>
      <c r="TU63" s="23"/>
      <c r="TV63" s="23"/>
      <c r="TW63" s="23"/>
      <c r="TX63" s="23"/>
      <c r="TY63" s="23"/>
      <c r="TZ63" s="23"/>
      <c r="UA63" s="23"/>
      <c r="UB63" s="23"/>
      <c r="UC63" s="23"/>
      <c r="UD63" s="23"/>
      <c r="UE63" s="23"/>
      <c r="UF63" s="23"/>
      <c r="UG63" s="23"/>
      <c r="UH63" s="23"/>
      <c r="UI63" s="23"/>
      <c r="UJ63" s="23"/>
      <c r="UK63" s="23"/>
      <c r="UL63" s="23"/>
      <c r="UM63" s="23"/>
      <c r="UN63" s="23"/>
      <c r="UO63" s="23"/>
      <c r="UP63" s="23"/>
      <c r="UQ63" s="23"/>
      <c r="UR63" s="23"/>
      <c r="US63" s="23"/>
      <c r="UT63" s="23"/>
      <c r="UU63" s="23"/>
      <c r="UV63" s="23"/>
      <c r="UW63" s="23"/>
      <c r="UX63" s="23"/>
      <c r="UY63" s="23"/>
      <c r="UZ63" s="23"/>
      <c r="VA63" s="23"/>
      <c r="VB63" s="23"/>
      <c r="VC63" s="23"/>
      <c r="VD63" s="23"/>
      <c r="VE63" s="23"/>
      <c r="VF63" s="23"/>
      <c r="VG63" s="23"/>
      <c r="VH63" s="23"/>
      <c r="VI63" s="23"/>
      <c r="VJ63" s="23"/>
      <c r="VK63" s="23"/>
      <c r="VL63" s="23"/>
      <c r="VM63" s="23"/>
      <c r="VN63" s="23"/>
      <c r="VO63" s="23"/>
      <c r="VP63" s="23"/>
      <c r="VQ63" s="23"/>
      <c r="VR63" s="23"/>
      <c r="VS63" s="23"/>
      <c r="VT63" s="23"/>
      <c r="VU63" s="23"/>
      <c r="VV63" s="23"/>
      <c r="VW63" s="23"/>
      <c r="VX63" s="23"/>
      <c r="VY63" s="23"/>
      <c r="VZ63" s="23"/>
      <c r="WA63" s="23"/>
      <c r="WB63" s="23"/>
      <c r="WC63" s="23"/>
      <c r="WD63" s="23"/>
      <c r="WE63" s="23"/>
      <c r="WF63" s="23"/>
      <c r="WG63" s="23"/>
      <c r="WH63" s="23"/>
      <c r="WI63" s="23"/>
      <c r="WJ63" s="23"/>
      <c r="WK63" s="23"/>
      <c r="WL63" s="23"/>
      <c r="WM63" s="23"/>
      <c r="WN63" s="23"/>
      <c r="WO63" s="23"/>
      <c r="WP63" s="23"/>
      <c r="WQ63" s="23"/>
      <c r="WR63" s="23"/>
      <c r="WS63" s="23"/>
      <c r="WT63" s="23"/>
      <c r="WU63" s="23"/>
      <c r="WV63" s="23"/>
      <c r="WW63" s="23"/>
      <c r="WX63" s="23"/>
      <c r="WY63" s="23"/>
      <c r="WZ63" s="23"/>
      <c r="XA63" s="23"/>
      <c r="XB63" s="23"/>
      <c r="XC63" s="23"/>
      <c r="XD63" s="23"/>
      <c r="XE63" s="23"/>
      <c r="XF63" s="23"/>
      <c r="XG63" s="23"/>
      <c r="XH63" s="23"/>
      <c r="XI63" s="23"/>
      <c r="XJ63" s="23"/>
      <c r="XK63" s="23"/>
      <c r="XL63" s="23"/>
      <c r="XM63" s="23"/>
      <c r="XN63" s="23"/>
      <c r="XO63" s="23"/>
      <c r="XP63" s="23"/>
      <c r="XQ63" s="23"/>
      <c r="XR63" s="23"/>
      <c r="XS63" s="23"/>
      <c r="XT63" s="23"/>
      <c r="XU63" s="23"/>
      <c r="XV63" s="23"/>
      <c r="XW63" s="23"/>
      <c r="XX63" s="23"/>
      <c r="XY63" s="23"/>
      <c r="XZ63" s="23"/>
      <c r="YA63" s="23"/>
      <c r="YB63" s="23"/>
      <c r="YC63" s="23"/>
      <c r="YD63" s="23"/>
      <c r="YE63" s="23"/>
      <c r="YF63" s="23"/>
      <c r="YG63" s="23"/>
      <c r="YH63" s="23"/>
      <c r="YI63" s="23"/>
      <c r="YJ63" s="23"/>
      <c r="YK63" s="23"/>
      <c r="YL63" s="23"/>
      <c r="YM63" s="23"/>
      <c r="YN63" s="23"/>
      <c r="YO63" s="23"/>
      <c r="YP63" s="23"/>
      <c r="YQ63" s="23"/>
      <c r="YR63" s="23"/>
      <c r="YS63" s="23"/>
      <c r="YT63" s="23"/>
      <c r="YU63" s="23"/>
      <c r="YV63" s="23"/>
      <c r="YW63" s="23"/>
      <c r="YX63" s="23"/>
      <c r="YY63" s="23"/>
      <c r="YZ63" s="23"/>
      <c r="ZA63" s="23"/>
      <c r="ZB63" s="23"/>
      <c r="ZC63" s="23"/>
      <c r="ZD63" s="23"/>
      <c r="ZE63" s="23"/>
      <c r="ZF63" s="23"/>
      <c r="ZG63" s="23"/>
      <c r="ZH63" s="23"/>
      <c r="ZI63" s="23"/>
      <c r="ZJ63" s="23"/>
      <c r="ZK63" s="23"/>
      <c r="ZL63" s="23"/>
      <c r="ZM63" s="23"/>
      <c r="ZN63" s="23"/>
      <c r="ZO63" s="23"/>
      <c r="ZP63" s="23"/>
      <c r="ZQ63" s="23"/>
      <c r="ZR63" s="23"/>
      <c r="ZS63" s="23"/>
      <c r="ZT63" s="23"/>
      <c r="ZU63" s="23"/>
      <c r="ZV63" s="23"/>
      <c r="ZW63" s="23"/>
      <c r="ZX63" s="23"/>
      <c r="ZY63" s="23"/>
      <c r="ZZ63" s="23"/>
      <c r="AAA63" s="23"/>
      <c r="AAB63" s="23"/>
      <c r="AAC63" s="23"/>
      <c r="AAD63" s="23"/>
      <c r="AAE63" s="23"/>
      <c r="AAF63" s="23"/>
      <c r="AAG63" s="23"/>
      <c r="AAH63" s="23"/>
      <c r="AAI63" s="23"/>
      <c r="AAJ63" s="23"/>
      <c r="AAK63" s="23"/>
      <c r="AAL63" s="23"/>
      <c r="AAM63" s="23"/>
      <c r="AAN63" s="23"/>
      <c r="AAO63" s="23"/>
      <c r="AAP63" s="23"/>
      <c r="AAQ63" s="23"/>
      <c r="AAR63" s="23"/>
      <c r="AAS63" s="23"/>
      <c r="AAT63" s="23"/>
      <c r="AAU63" s="23"/>
      <c r="AAV63" s="23"/>
      <c r="AAW63" s="23"/>
      <c r="AAX63" s="23"/>
      <c r="AAY63" s="23"/>
      <c r="AAZ63" s="23"/>
      <c r="ABA63" s="23"/>
      <c r="ABB63" s="23"/>
      <c r="ABC63" s="23"/>
      <c r="ABD63" s="23"/>
      <c r="ABE63" s="23"/>
      <c r="ABF63" s="23"/>
      <c r="ABG63" s="23"/>
      <c r="ABH63" s="23"/>
      <c r="ABI63" s="23"/>
      <c r="ABJ63" s="23"/>
      <c r="ABK63" s="23"/>
      <c r="ABL63" s="23"/>
      <c r="ABM63" s="23"/>
      <c r="ABN63" s="23"/>
      <c r="ABO63" s="23"/>
      <c r="ABP63" s="23"/>
      <c r="ABQ63" s="23"/>
      <c r="ABR63" s="23"/>
      <c r="ABS63" s="23"/>
      <c r="ABT63" s="23"/>
      <c r="ABU63" s="23"/>
      <c r="ABV63" s="23"/>
      <c r="ABW63" s="23"/>
      <c r="ABX63" s="23"/>
      <c r="ABY63" s="23"/>
      <c r="ABZ63" s="23"/>
      <c r="ACA63" s="23"/>
      <c r="ACB63" s="23"/>
      <c r="ACC63" s="23"/>
      <c r="ACD63" s="23"/>
      <c r="ACE63" s="23"/>
      <c r="ACF63" s="23"/>
      <c r="ACG63" s="23"/>
      <c r="ACH63" s="23"/>
      <c r="ACI63" s="23"/>
      <c r="ACJ63" s="23"/>
      <c r="ACK63" s="23"/>
      <c r="ACL63" s="23"/>
      <c r="ACM63" s="23"/>
      <c r="ACN63" s="23"/>
      <c r="ACO63" s="23"/>
      <c r="ACP63" s="23"/>
      <c r="ACQ63" s="23"/>
      <c r="ACR63" s="23"/>
      <c r="ACS63" s="23"/>
      <c r="ACT63" s="23"/>
      <c r="ACU63" s="23"/>
      <c r="ACV63" s="23"/>
      <c r="ACW63" s="23"/>
      <c r="ACX63" s="23"/>
      <c r="ACY63" s="23"/>
      <c r="ACZ63" s="23"/>
      <c r="ADA63" s="23"/>
      <c r="ADB63" s="23"/>
      <c r="ADC63" s="23"/>
      <c r="ADD63" s="23"/>
      <c r="ADE63" s="23"/>
      <c r="ADF63" s="23"/>
      <c r="ADG63" s="23"/>
      <c r="ADH63" s="23"/>
      <c r="ADI63" s="23"/>
      <c r="ADJ63" s="23"/>
      <c r="ADK63" s="23"/>
      <c r="ADL63" s="23"/>
      <c r="ADM63" s="23"/>
      <c r="ADN63" s="23"/>
      <c r="ADO63" s="23"/>
      <c r="ADP63" s="23"/>
      <c r="ADQ63" s="23"/>
      <c r="ADR63" s="23"/>
      <c r="ADS63" s="23"/>
      <c r="ADT63" s="23"/>
      <c r="ADU63" s="23"/>
      <c r="ADV63" s="23"/>
      <c r="ADW63" s="23"/>
      <c r="ADX63" s="23"/>
      <c r="ADY63" s="23"/>
      <c r="ADZ63" s="23"/>
      <c r="AEA63" s="23"/>
      <c r="AEB63" s="23"/>
      <c r="AEC63" s="23"/>
      <c r="AED63" s="23"/>
      <c r="AEE63" s="23"/>
      <c r="AEF63" s="23"/>
      <c r="AEG63" s="23"/>
      <c r="AEH63" s="23"/>
      <c r="AEI63" s="23"/>
      <c r="AEJ63" s="23"/>
      <c r="AEK63" s="23"/>
      <c r="AEL63" s="23"/>
      <c r="AEM63" s="23"/>
      <c r="AEN63" s="23"/>
      <c r="AEO63" s="23"/>
      <c r="AEP63" s="23"/>
      <c r="AEQ63" s="23"/>
      <c r="AER63" s="23"/>
      <c r="AES63" s="23"/>
      <c r="AET63" s="23"/>
      <c r="AEU63" s="23"/>
      <c r="AEV63" s="23"/>
      <c r="AEW63" s="23"/>
      <c r="AEX63" s="23"/>
      <c r="AEY63" s="23"/>
      <c r="AEZ63" s="23"/>
      <c r="AFA63" s="23"/>
      <c r="AFB63" s="23"/>
      <c r="AFC63" s="23"/>
      <c r="AFD63" s="23"/>
      <c r="AFE63" s="23"/>
      <c r="AFF63" s="23"/>
      <c r="AFG63" s="23"/>
      <c r="AFH63" s="23"/>
      <c r="AFI63" s="23"/>
      <c r="AFJ63" s="23"/>
      <c r="AFK63" s="23"/>
      <c r="AFL63" s="23"/>
      <c r="AFM63" s="23"/>
      <c r="AFN63" s="23"/>
      <c r="AFO63" s="23"/>
      <c r="AFP63" s="23"/>
      <c r="AFQ63" s="23"/>
      <c r="AFR63" s="23"/>
      <c r="AFS63" s="23"/>
      <c r="AFT63" s="23"/>
      <c r="AFU63" s="23"/>
      <c r="AFV63" s="23"/>
      <c r="AFW63" s="23"/>
      <c r="AFX63" s="23"/>
      <c r="AFY63" s="23"/>
      <c r="AFZ63" s="23"/>
      <c r="AGA63" s="23"/>
      <c r="AGB63" s="23"/>
      <c r="AGC63" s="23"/>
      <c r="AGD63" s="23"/>
      <c r="AGE63" s="23"/>
      <c r="AGF63" s="23"/>
      <c r="AGG63" s="23"/>
      <c r="AGH63" s="23"/>
      <c r="AGI63" s="23"/>
      <c r="AGJ63" s="23"/>
      <c r="AGK63" s="23"/>
      <c r="AGL63" s="23"/>
      <c r="AGM63" s="23"/>
      <c r="AGN63" s="23"/>
      <c r="AGO63" s="23"/>
      <c r="AGP63" s="23"/>
      <c r="AGQ63" s="23"/>
      <c r="AGR63" s="23"/>
      <c r="AGS63" s="23"/>
      <c r="AGT63" s="23"/>
      <c r="AGU63" s="23"/>
      <c r="AGV63" s="23"/>
      <c r="AGW63" s="23"/>
      <c r="AGX63" s="23"/>
      <c r="AGY63" s="23"/>
      <c r="AGZ63" s="23"/>
      <c r="AHA63" s="23"/>
      <c r="AHB63" s="23"/>
      <c r="AHC63" s="23"/>
      <c r="AHD63" s="23"/>
      <c r="AHE63" s="23"/>
      <c r="AHF63" s="23"/>
      <c r="AHG63" s="23"/>
      <c r="AHH63" s="23"/>
      <c r="AHI63" s="23"/>
      <c r="AHJ63" s="23"/>
      <c r="AHK63" s="23"/>
      <c r="AHL63" s="23"/>
      <c r="AHM63" s="23"/>
      <c r="AHN63" s="23"/>
      <c r="AHO63" s="23"/>
      <c r="AHP63" s="23"/>
      <c r="AHQ63" s="23"/>
      <c r="AHR63" s="23"/>
      <c r="AHS63" s="23"/>
      <c r="AHT63" s="23"/>
      <c r="AHU63" s="23"/>
      <c r="AHV63" s="23"/>
      <c r="AHW63" s="23"/>
      <c r="AHX63" s="23"/>
      <c r="AHY63" s="23"/>
      <c r="AHZ63" s="23"/>
      <c r="AIA63" s="23"/>
      <c r="AIB63" s="23"/>
      <c r="AIC63" s="23"/>
      <c r="AID63" s="23"/>
      <c r="AIE63" s="23"/>
      <c r="AIF63" s="23"/>
      <c r="AIG63" s="23"/>
      <c r="AIH63" s="23"/>
      <c r="AII63" s="23"/>
      <c r="AIJ63" s="23"/>
      <c r="AIK63" s="23"/>
      <c r="AIL63" s="23"/>
      <c r="AIM63" s="23"/>
      <c r="AIN63" s="23"/>
      <c r="AIO63" s="23"/>
      <c r="AIP63" s="23"/>
      <c r="AIQ63" s="23"/>
      <c r="AIR63" s="23"/>
      <c r="AIS63" s="23"/>
      <c r="AIT63" s="23"/>
      <c r="AIU63" s="23"/>
      <c r="AIV63" s="23"/>
      <c r="AIW63" s="23"/>
      <c r="AIX63" s="23"/>
      <c r="AIY63" s="23"/>
      <c r="AIZ63" s="23"/>
      <c r="AJA63" s="23"/>
      <c r="AJB63" s="23"/>
      <c r="AJC63" s="23"/>
      <c r="AJD63" s="23"/>
      <c r="AJE63" s="23"/>
      <c r="AJF63" s="23"/>
      <c r="AJG63" s="23"/>
      <c r="AJH63" s="23"/>
      <c r="AJI63" s="23"/>
      <c r="AJJ63" s="23"/>
      <c r="AJK63" s="23"/>
      <c r="AJL63" s="23"/>
      <c r="AJM63" s="23"/>
      <c r="AJN63" s="23"/>
      <c r="AJO63" s="23"/>
      <c r="AJP63" s="23"/>
      <c r="AJQ63" s="23"/>
      <c r="AJR63" s="23"/>
      <c r="AJS63" s="23"/>
      <c r="AJT63" s="23"/>
      <c r="AJU63" s="23"/>
      <c r="AJV63" s="23"/>
      <c r="AJW63" s="23"/>
      <c r="AJX63" s="23"/>
      <c r="AJY63" s="23"/>
      <c r="AJZ63" s="23"/>
      <c r="AKA63" s="23"/>
      <c r="AKB63" s="23"/>
      <c r="AKC63" s="23"/>
      <c r="AKD63" s="23"/>
      <c r="AKE63" s="23"/>
      <c r="AKF63" s="23"/>
      <c r="AKG63" s="23"/>
      <c r="AKH63" s="23"/>
      <c r="AKI63" s="23"/>
      <c r="AKJ63" s="23"/>
      <c r="AKK63" s="23"/>
      <c r="AKL63" s="23"/>
      <c r="AKM63" s="23"/>
      <c r="AKN63" s="23"/>
      <c r="AKO63" s="23"/>
      <c r="AKP63" s="23"/>
      <c r="AKQ63" s="23"/>
      <c r="AKR63" s="23"/>
      <c r="AKS63" s="23"/>
      <c r="AKT63" s="23"/>
      <c r="AKU63" s="23"/>
      <c r="AKV63" s="23"/>
      <c r="AKW63" s="23"/>
      <c r="AKX63" s="23"/>
      <c r="AKY63" s="23"/>
      <c r="AKZ63" s="23"/>
      <c r="ALA63" s="23"/>
      <c r="ALB63" s="23"/>
      <c r="ALC63" s="23"/>
      <c r="ALD63" s="23"/>
      <c r="ALE63" s="23"/>
      <c r="ALF63" s="23"/>
      <c r="ALG63" s="23"/>
      <c r="ALH63" s="23"/>
      <c r="ALI63" s="23"/>
      <c r="ALJ63" s="23"/>
      <c r="ALK63" s="23"/>
      <c r="ALL63" s="23"/>
      <c r="ALM63" s="23"/>
      <c r="ALN63" s="23"/>
      <c r="ALO63" s="23"/>
      <c r="ALP63" s="23"/>
      <c r="ALQ63" s="23"/>
      <c r="ALR63" s="23"/>
      <c r="ALS63" s="23"/>
      <c r="ALT63" s="23"/>
      <c r="ALU63" s="23"/>
      <c r="ALV63" s="23"/>
      <c r="ALW63" s="23"/>
      <c r="ALX63" s="23"/>
      <c r="ALY63" s="23"/>
      <c r="ALZ63" s="23"/>
      <c r="AMA63" s="23"/>
      <c r="AMB63" s="23"/>
      <c r="AMC63" s="23"/>
      <c r="AMD63" s="23"/>
      <c r="AME63" s="23"/>
      <c r="AMF63" s="23"/>
      <c r="AMG63" s="23"/>
      <c r="AMH63" s="24"/>
      <c r="AMI63" s="24"/>
      <c r="AMJ63" s="24"/>
    </row>
    <row r="64" spans="1:1024">
      <c r="A64" s="79" t="s">
        <v>140</v>
      </c>
      <c r="B64" s="38">
        <v>926</v>
      </c>
      <c r="C64" s="38">
        <v>92695</v>
      </c>
      <c r="D64" s="38">
        <v>6050</v>
      </c>
      <c r="E64" s="37" t="s">
        <v>80</v>
      </c>
      <c r="F64" s="39">
        <v>0</v>
      </c>
      <c r="G64" s="32">
        <f>H64+I64+K64</f>
        <v>9592</v>
      </c>
      <c r="H64" s="39">
        <f>10609-1017</f>
        <v>9592</v>
      </c>
      <c r="I64" s="39">
        <v>0</v>
      </c>
      <c r="J64" s="34"/>
      <c r="K64" s="39">
        <v>0</v>
      </c>
      <c r="L64" s="34" t="s">
        <v>19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0"/>
      <c r="JB64" s="40"/>
      <c r="JC64" s="40"/>
      <c r="JD64" s="40"/>
      <c r="JE64" s="40"/>
      <c r="JF64" s="40"/>
      <c r="JG64" s="40"/>
      <c r="JH64" s="40"/>
      <c r="JI64" s="40"/>
      <c r="JJ64" s="40"/>
      <c r="JK64" s="40"/>
      <c r="JL64" s="40"/>
      <c r="JM64" s="40"/>
      <c r="JN64" s="40"/>
      <c r="JO64" s="40"/>
      <c r="JP64" s="40"/>
      <c r="JQ64" s="40"/>
      <c r="JR64" s="40"/>
      <c r="JS64" s="40"/>
      <c r="JT64" s="40"/>
      <c r="JU64" s="40"/>
      <c r="JV64" s="40"/>
      <c r="JW64" s="40"/>
      <c r="JX64" s="40"/>
      <c r="JY64" s="40"/>
      <c r="JZ64" s="40"/>
      <c r="KA64" s="40"/>
      <c r="KB64" s="40"/>
      <c r="KC64" s="40"/>
      <c r="KD64" s="40"/>
      <c r="KE64" s="40"/>
      <c r="KF64" s="40"/>
      <c r="KG64" s="40"/>
      <c r="KH64" s="40"/>
      <c r="KI64" s="40"/>
      <c r="KJ64" s="40"/>
      <c r="KK64" s="40"/>
      <c r="KL64" s="40"/>
      <c r="KM64" s="40"/>
      <c r="KN64" s="40"/>
      <c r="KO64" s="40"/>
      <c r="KP64" s="40"/>
      <c r="KQ64" s="40"/>
      <c r="KR64" s="40"/>
      <c r="KS64" s="40"/>
      <c r="KT64" s="40"/>
      <c r="KU64" s="40"/>
      <c r="KV64" s="40"/>
      <c r="KW64" s="40"/>
      <c r="KX64" s="40"/>
      <c r="KY64" s="40"/>
      <c r="KZ64" s="40"/>
      <c r="LA64" s="40"/>
      <c r="LB64" s="40"/>
      <c r="LC64" s="40"/>
      <c r="LD64" s="40"/>
      <c r="LE64" s="40"/>
      <c r="LF64" s="40"/>
      <c r="LG64" s="40"/>
      <c r="LH64" s="40"/>
      <c r="LI64" s="40"/>
      <c r="LJ64" s="40"/>
      <c r="LK64" s="40"/>
      <c r="LL64" s="40"/>
      <c r="LM64" s="40"/>
      <c r="LN64" s="40"/>
      <c r="LO64" s="40"/>
      <c r="LP64" s="40"/>
      <c r="LQ64" s="40"/>
      <c r="LR64" s="40"/>
      <c r="LS64" s="40"/>
      <c r="LT64" s="40"/>
      <c r="LU64" s="40"/>
      <c r="LV64" s="40"/>
      <c r="LW64" s="40"/>
      <c r="LX64" s="40"/>
      <c r="LY64" s="40"/>
      <c r="LZ64" s="40"/>
      <c r="MA64" s="40"/>
      <c r="MB64" s="40"/>
      <c r="MC64" s="40"/>
      <c r="MD64" s="40"/>
      <c r="ME64" s="40"/>
      <c r="MF64" s="40"/>
      <c r="MG64" s="40"/>
      <c r="MH64" s="40"/>
      <c r="MI64" s="40"/>
      <c r="MJ64" s="40"/>
      <c r="MK64" s="40"/>
      <c r="ML64" s="40"/>
      <c r="MM64" s="40"/>
      <c r="MN64" s="40"/>
      <c r="MO64" s="40"/>
      <c r="MP64" s="40"/>
      <c r="MQ64" s="40"/>
      <c r="MR64" s="40"/>
      <c r="MS64" s="40"/>
      <c r="MT64" s="40"/>
      <c r="MU64" s="40"/>
      <c r="MV64" s="40"/>
      <c r="MW64" s="40"/>
      <c r="MX64" s="40"/>
      <c r="MY64" s="40"/>
      <c r="MZ64" s="40"/>
      <c r="NA64" s="40"/>
      <c r="NB64" s="40"/>
      <c r="NC64" s="40"/>
      <c r="ND64" s="40"/>
      <c r="NE64" s="40"/>
      <c r="NF64" s="40"/>
      <c r="NG64" s="40"/>
      <c r="NH64" s="40"/>
      <c r="NI64" s="40"/>
      <c r="NJ64" s="40"/>
      <c r="NK64" s="40"/>
      <c r="NL64" s="40"/>
      <c r="NM64" s="40"/>
      <c r="NN64" s="40"/>
      <c r="NO64" s="40"/>
      <c r="NP64" s="40"/>
      <c r="NQ64" s="40"/>
      <c r="NR64" s="40"/>
      <c r="NS64" s="40"/>
      <c r="NT64" s="40"/>
      <c r="NU64" s="40"/>
      <c r="NV64" s="40"/>
      <c r="NW64" s="40"/>
      <c r="NX64" s="40"/>
      <c r="NY64" s="40"/>
      <c r="NZ64" s="40"/>
      <c r="OA64" s="40"/>
      <c r="OB64" s="40"/>
      <c r="OC64" s="40"/>
      <c r="OD64" s="40"/>
      <c r="OE64" s="40"/>
      <c r="OF64" s="40"/>
      <c r="OG64" s="40"/>
      <c r="OH64" s="40"/>
      <c r="OI64" s="40"/>
      <c r="OJ64" s="40"/>
      <c r="OK64" s="40"/>
      <c r="OL64" s="40"/>
      <c r="OM64" s="40"/>
      <c r="ON64" s="40"/>
      <c r="OO64" s="40"/>
      <c r="OP64" s="40"/>
      <c r="OQ64" s="40"/>
      <c r="OR64" s="40"/>
      <c r="OS64" s="40"/>
      <c r="OT64" s="40"/>
      <c r="OU64" s="40"/>
      <c r="OV64" s="40"/>
      <c r="OW64" s="40"/>
      <c r="OX64" s="40"/>
      <c r="OY64" s="40"/>
      <c r="OZ64" s="40"/>
      <c r="PA64" s="40"/>
      <c r="PB64" s="40"/>
      <c r="PC64" s="40"/>
      <c r="PD64" s="40"/>
      <c r="PE64" s="40"/>
      <c r="PF64" s="40"/>
      <c r="PG64" s="40"/>
      <c r="PH64" s="40"/>
      <c r="PI64" s="40"/>
      <c r="PJ64" s="40"/>
      <c r="PK64" s="40"/>
      <c r="PL64" s="40"/>
      <c r="PM64" s="40"/>
      <c r="PN64" s="40"/>
      <c r="PO64" s="40"/>
      <c r="PP64" s="40"/>
      <c r="PQ64" s="40"/>
      <c r="PR64" s="40"/>
      <c r="PS64" s="40"/>
      <c r="PT64" s="40"/>
      <c r="PU64" s="40"/>
      <c r="PV64" s="40"/>
      <c r="PW64" s="40"/>
      <c r="PX64" s="40"/>
      <c r="PY64" s="40"/>
      <c r="PZ64" s="40"/>
      <c r="QA64" s="40"/>
      <c r="QB64" s="40"/>
      <c r="QC64" s="40"/>
      <c r="QD64" s="40"/>
      <c r="QE64" s="40"/>
      <c r="QF64" s="40"/>
      <c r="QG64" s="40"/>
      <c r="QH64" s="40"/>
      <c r="QI64" s="40"/>
      <c r="QJ64" s="40"/>
      <c r="QK64" s="40"/>
      <c r="QL64" s="40"/>
      <c r="QM64" s="40"/>
      <c r="QN64" s="40"/>
      <c r="QO64" s="40"/>
      <c r="QP64" s="40"/>
      <c r="QQ64" s="40"/>
      <c r="QR64" s="40"/>
      <c r="QS64" s="40"/>
      <c r="QT64" s="40"/>
      <c r="QU64" s="40"/>
      <c r="QV64" s="40"/>
      <c r="QW64" s="40"/>
      <c r="QX64" s="40"/>
      <c r="QY64" s="40"/>
      <c r="QZ64" s="40"/>
      <c r="RA64" s="40"/>
      <c r="RB64" s="40"/>
      <c r="RC64" s="40"/>
      <c r="RD64" s="40"/>
      <c r="RE64" s="40"/>
      <c r="RF64" s="40"/>
      <c r="RG64" s="40"/>
      <c r="RH64" s="40"/>
      <c r="RI64" s="40"/>
      <c r="RJ64" s="40"/>
      <c r="RK64" s="40"/>
      <c r="RL64" s="40"/>
      <c r="RM64" s="40"/>
      <c r="RN64" s="40"/>
      <c r="RO64" s="40"/>
      <c r="RP64" s="40"/>
      <c r="RQ64" s="40"/>
      <c r="RR64" s="40"/>
      <c r="RS64" s="40"/>
      <c r="RT64" s="40"/>
      <c r="RU64" s="40"/>
      <c r="RV64" s="40"/>
      <c r="RW64" s="40"/>
      <c r="RX64" s="40"/>
      <c r="RY64" s="40"/>
      <c r="RZ64" s="40"/>
      <c r="SA64" s="40"/>
      <c r="SB64" s="40"/>
      <c r="SC64" s="40"/>
      <c r="SD64" s="40"/>
      <c r="SE64" s="40"/>
      <c r="SF64" s="40"/>
      <c r="SG64" s="40"/>
      <c r="SH64" s="40"/>
      <c r="SI64" s="40"/>
      <c r="SJ64" s="40"/>
      <c r="SK64" s="40"/>
      <c r="SL64" s="40"/>
      <c r="SM64" s="40"/>
      <c r="SN64" s="40"/>
      <c r="SO64" s="40"/>
      <c r="SP64" s="40"/>
      <c r="SQ64" s="40"/>
      <c r="SR64" s="40"/>
      <c r="SS64" s="40"/>
      <c r="ST64" s="40"/>
      <c r="SU64" s="40"/>
      <c r="SV64" s="40"/>
      <c r="SW64" s="40"/>
      <c r="SX64" s="40"/>
      <c r="SY64" s="40"/>
      <c r="SZ64" s="40"/>
      <c r="TA64" s="40"/>
      <c r="TB64" s="40"/>
      <c r="TC64" s="40"/>
      <c r="TD64" s="40"/>
      <c r="TE64" s="40"/>
      <c r="TF64" s="40"/>
      <c r="TG64" s="40"/>
      <c r="TH64" s="40"/>
      <c r="TI64" s="40"/>
      <c r="TJ64" s="40"/>
      <c r="TK64" s="40"/>
      <c r="TL64" s="40"/>
      <c r="TM64" s="40"/>
      <c r="TN64" s="40"/>
      <c r="TO64" s="40"/>
      <c r="TP64" s="40"/>
      <c r="TQ64" s="40"/>
      <c r="TR64" s="40"/>
      <c r="TS64" s="40"/>
      <c r="TT64" s="40"/>
      <c r="TU64" s="40"/>
      <c r="TV64" s="40"/>
      <c r="TW64" s="40"/>
      <c r="TX64" s="40"/>
      <c r="TY64" s="40"/>
      <c r="TZ64" s="40"/>
      <c r="UA64" s="40"/>
      <c r="UB64" s="40"/>
      <c r="UC64" s="40"/>
      <c r="UD64" s="40"/>
      <c r="UE64" s="40"/>
      <c r="UF64" s="40"/>
      <c r="UG64" s="40"/>
      <c r="UH64" s="40"/>
      <c r="UI64" s="40"/>
      <c r="UJ64" s="40"/>
      <c r="UK64" s="40"/>
      <c r="UL64" s="40"/>
      <c r="UM64" s="40"/>
      <c r="UN64" s="40"/>
      <c r="UO64" s="40"/>
      <c r="UP64" s="40"/>
      <c r="UQ64" s="40"/>
      <c r="UR64" s="40"/>
      <c r="US64" s="40"/>
      <c r="UT64" s="40"/>
      <c r="UU64" s="40"/>
      <c r="UV64" s="40"/>
      <c r="UW64" s="40"/>
      <c r="UX64" s="40"/>
      <c r="UY64" s="40"/>
      <c r="UZ64" s="40"/>
      <c r="VA64" s="40"/>
      <c r="VB64" s="40"/>
      <c r="VC64" s="40"/>
      <c r="VD64" s="40"/>
      <c r="VE64" s="40"/>
      <c r="VF64" s="40"/>
      <c r="VG64" s="40"/>
      <c r="VH64" s="40"/>
      <c r="VI64" s="40"/>
      <c r="VJ64" s="40"/>
      <c r="VK64" s="40"/>
      <c r="VL64" s="40"/>
      <c r="VM64" s="40"/>
      <c r="VN64" s="40"/>
      <c r="VO64" s="40"/>
      <c r="VP64" s="40"/>
      <c r="VQ64" s="40"/>
      <c r="VR64" s="40"/>
      <c r="VS64" s="40"/>
      <c r="VT64" s="40"/>
      <c r="VU64" s="40"/>
      <c r="VV64" s="40"/>
      <c r="VW64" s="40"/>
      <c r="VX64" s="40"/>
      <c r="VY64" s="40"/>
      <c r="VZ64" s="40"/>
      <c r="WA64" s="40"/>
      <c r="WB64" s="40"/>
      <c r="WC64" s="40"/>
      <c r="WD64" s="40"/>
      <c r="WE64" s="40"/>
      <c r="WF64" s="40"/>
      <c r="WG64" s="40"/>
      <c r="WH64" s="40"/>
      <c r="WI64" s="40"/>
      <c r="WJ64" s="40"/>
      <c r="WK64" s="40"/>
      <c r="WL64" s="40"/>
      <c r="WM64" s="40"/>
      <c r="WN64" s="40"/>
      <c r="WO64" s="40"/>
      <c r="WP64" s="40"/>
      <c r="WQ64" s="40"/>
      <c r="WR64" s="40"/>
      <c r="WS64" s="40"/>
      <c r="WT64" s="40"/>
      <c r="WU64" s="40"/>
      <c r="WV64" s="40"/>
      <c r="WW64" s="40"/>
      <c r="WX64" s="40"/>
      <c r="WY64" s="40"/>
      <c r="WZ64" s="40"/>
      <c r="XA64" s="40"/>
      <c r="XB64" s="40"/>
      <c r="XC64" s="40"/>
      <c r="XD64" s="40"/>
      <c r="XE64" s="40"/>
      <c r="XF64" s="40"/>
      <c r="XG64" s="40"/>
      <c r="XH64" s="40"/>
      <c r="XI64" s="40"/>
      <c r="XJ64" s="40"/>
      <c r="XK64" s="40"/>
      <c r="XL64" s="40"/>
      <c r="XM64" s="40"/>
      <c r="XN64" s="40"/>
      <c r="XO64" s="40"/>
      <c r="XP64" s="40"/>
      <c r="XQ64" s="40"/>
      <c r="XR64" s="40"/>
      <c r="XS64" s="40"/>
      <c r="XT64" s="40"/>
      <c r="XU64" s="40"/>
      <c r="XV64" s="40"/>
      <c r="XW64" s="40"/>
      <c r="XX64" s="40"/>
      <c r="XY64" s="40"/>
      <c r="XZ64" s="40"/>
      <c r="YA64" s="40"/>
      <c r="YB64" s="40"/>
      <c r="YC64" s="40"/>
      <c r="YD64" s="40"/>
      <c r="YE64" s="40"/>
      <c r="YF64" s="40"/>
      <c r="YG64" s="40"/>
      <c r="YH64" s="40"/>
      <c r="YI64" s="40"/>
      <c r="YJ64" s="40"/>
      <c r="YK64" s="40"/>
      <c r="YL64" s="40"/>
      <c r="YM64" s="40"/>
      <c r="YN64" s="40"/>
      <c r="YO64" s="40"/>
      <c r="YP64" s="40"/>
      <c r="YQ64" s="40"/>
      <c r="YR64" s="40"/>
      <c r="YS64" s="40"/>
      <c r="YT64" s="40"/>
      <c r="YU64" s="40"/>
      <c r="YV64" s="40"/>
      <c r="YW64" s="40"/>
      <c r="YX64" s="40"/>
      <c r="YY64" s="40"/>
      <c r="YZ64" s="40"/>
      <c r="ZA64" s="40"/>
      <c r="ZB64" s="40"/>
      <c r="ZC64" s="40"/>
      <c r="ZD64" s="40"/>
      <c r="ZE64" s="40"/>
      <c r="ZF64" s="40"/>
      <c r="ZG64" s="40"/>
      <c r="ZH64" s="40"/>
      <c r="ZI64" s="40"/>
      <c r="ZJ64" s="40"/>
      <c r="ZK64" s="40"/>
      <c r="ZL64" s="40"/>
      <c r="ZM64" s="40"/>
      <c r="ZN64" s="40"/>
      <c r="ZO64" s="40"/>
      <c r="ZP64" s="40"/>
      <c r="ZQ64" s="40"/>
      <c r="ZR64" s="40"/>
      <c r="ZS64" s="40"/>
      <c r="ZT64" s="40"/>
      <c r="ZU64" s="40"/>
      <c r="ZV64" s="40"/>
      <c r="ZW64" s="40"/>
      <c r="ZX64" s="40"/>
      <c r="ZY64" s="40"/>
      <c r="ZZ64" s="40"/>
      <c r="AAA64" s="40"/>
      <c r="AAB64" s="40"/>
      <c r="AAC64" s="40"/>
      <c r="AAD64" s="40"/>
      <c r="AAE64" s="40"/>
      <c r="AAF64" s="40"/>
      <c r="AAG64" s="40"/>
      <c r="AAH64" s="40"/>
      <c r="AAI64" s="40"/>
      <c r="AAJ64" s="40"/>
      <c r="AAK64" s="40"/>
      <c r="AAL64" s="40"/>
      <c r="AAM64" s="40"/>
      <c r="AAN64" s="40"/>
      <c r="AAO64" s="40"/>
      <c r="AAP64" s="40"/>
      <c r="AAQ64" s="40"/>
      <c r="AAR64" s="40"/>
      <c r="AAS64" s="40"/>
      <c r="AAT64" s="40"/>
      <c r="AAU64" s="40"/>
      <c r="AAV64" s="40"/>
      <c r="AAW64" s="40"/>
      <c r="AAX64" s="40"/>
      <c r="AAY64" s="40"/>
      <c r="AAZ64" s="40"/>
      <c r="ABA64" s="40"/>
      <c r="ABB64" s="40"/>
      <c r="ABC64" s="40"/>
      <c r="ABD64" s="40"/>
      <c r="ABE64" s="40"/>
      <c r="ABF64" s="40"/>
      <c r="ABG64" s="40"/>
      <c r="ABH64" s="40"/>
      <c r="ABI64" s="40"/>
      <c r="ABJ64" s="40"/>
      <c r="ABK64" s="40"/>
      <c r="ABL64" s="40"/>
      <c r="ABM64" s="40"/>
      <c r="ABN64" s="40"/>
      <c r="ABO64" s="40"/>
      <c r="ABP64" s="40"/>
      <c r="ABQ64" s="40"/>
      <c r="ABR64" s="40"/>
      <c r="ABS64" s="40"/>
      <c r="ABT64" s="40"/>
      <c r="ABU64" s="40"/>
      <c r="ABV64" s="40"/>
      <c r="ABW64" s="40"/>
      <c r="ABX64" s="40"/>
      <c r="ABY64" s="40"/>
      <c r="ABZ64" s="40"/>
      <c r="ACA64" s="40"/>
      <c r="ACB64" s="40"/>
      <c r="ACC64" s="40"/>
      <c r="ACD64" s="40"/>
      <c r="ACE64" s="40"/>
      <c r="ACF64" s="40"/>
      <c r="ACG64" s="40"/>
      <c r="ACH64" s="40"/>
      <c r="ACI64" s="40"/>
      <c r="ACJ64" s="40"/>
      <c r="ACK64" s="40"/>
      <c r="ACL64" s="40"/>
      <c r="ACM64" s="40"/>
      <c r="ACN64" s="40"/>
      <c r="ACO64" s="40"/>
      <c r="ACP64" s="40"/>
      <c r="ACQ64" s="40"/>
      <c r="ACR64" s="40"/>
      <c r="ACS64" s="40"/>
      <c r="ACT64" s="40"/>
      <c r="ACU64" s="40"/>
      <c r="ACV64" s="40"/>
      <c r="ACW64" s="40"/>
      <c r="ACX64" s="40"/>
      <c r="ACY64" s="40"/>
      <c r="ACZ64" s="40"/>
      <c r="ADA64" s="40"/>
      <c r="ADB64" s="40"/>
      <c r="ADC64" s="40"/>
      <c r="ADD64" s="40"/>
      <c r="ADE64" s="40"/>
      <c r="ADF64" s="40"/>
      <c r="ADG64" s="40"/>
      <c r="ADH64" s="40"/>
      <c r="ADI64" s="40"/>
      <c r="ADJ64" s="40"/>
      <c r="ADK64" s="40"/>
      <c r="ADL64" s="40"/>
      <c r="ADM64" s="40"/>
      <c r="ADN64" s="40"/>
      <c r="ADO64" s="40"/>
      <c r="ADP64" s="40"/>
      <c r="ADQ64" s="40"/>
      <c r="ADR64" s="40"/>
      <c r="ADS64" s="40"/>
      <c r="ADT64" s="40"/>
      <c r="ADU64" s="40"/>
      <c r="ADV64" s="40"/>
      <c r="ADW64" s="40"/>
      <c r="ADX64" s="40"/>
      <c r="ADY64" s="40"/>
      <c r="ADZ64" s="40"/>
      <c r="AEA64" s="40"/>
      <c r="AEB64" s="40"/>
      <c r="AEC64" s="40"/>
      <c r="AED64" s="40"/>
      <c r="AEE64" s="40"/>
      <c r="AEF64" s="40"/>
      <c r="AEG64" s="40"/>
      <c r="AEH64" s="40"/>
      <c r="AEI64" s="40"/>
      <c r="AEJ64" s="40"/>
      <c r="AEK64" s="40"/>
      <c r="AEL64" s="40"/>
      <c r="AEM64" s="40"/>
      <c r="AEN64" s="40"/>
      <c r="AEO64" s="40"/>
      <c r="AEP64" s="40"/>
      <c r="AEQ64" s="40"/>
      <c r="AER64" s="40"/>
      <c r="AES64" s="40"/>
      <c r="AET64" s="40"/>
      <c r="AEU64" s="40"/>
      <c r="AEV64" s="40"/>
      <c r="AEW64" s="40"/>
      <c r="AEX64" s="40"/>
      <c r="AEY64" s="40"/>
      <c r="AEZ64" s="40"/>
      <c r="AFA64" s="40"/>
      <c r="AFB64" s="40"/>
      <c r="AFC64" s="40"/>
      <c r="AFD64" s="40"/>
      <c r="AFE64" s="40"/>
      <c r="AFF64" s="40"/>
      <c r="AFG64" s="40"/>
      <c r="AFH64" s="40"/>
      <c r="AFI64" s="40"/>
      <c r="AFJ64" s="40"/>
      <c r="AFK64" s="40"/>
      <c r="AFL64" s="40"/>
      <c r="AFM64" s="40"/>
      <c r="AFN64" s="40"/>
      <c r="AFO64" s="40"/>
      <c r="AFP64" s="40"/>
      <c r="AFQ64" s="40"/>
      <c r="AFR64" s="40"/>
      <c r="AFS64" s="40"/>
      <c r="AFT64" s="40"/>
      <c r="AFU64" s="40"/>
      <c r="AFV64" s="40"/>
      <c r="AFW64" s="40"/>
      <c r="AFX64" s="40"/>
      <c r="AFY64" s="40"/>
      <c r="AFZ64" s="40"/>
      <c r="AGA64" s="40"/>
      <c r="AGB64" s="40"/>
      <c r="AGC64" s="40"/>
      <c r="AGD64" s="40"/>
      <c r="AGE64" s="40"/>
      <c r="AGF64" s="40"/>
      <c r="AGG64" s="40"/>
      <c r="AGH64" s="40"/>
      <c r="AGI64" s="40"/>
      <c r="AGJ64" s="40"/>
      <c r="AGK64" s="40"/>
      <c r="AGL64" s="40"/>
      <c r="AGM64" s="40"/>
      <c r="AGN64" s="40"/>
      <c r="AGO64" s="40"/>
      <c r="AGP64" s="40"/>
      <c r="AGQ64" s="40"/>
      <c r="AGR64" s="40"/>
      <c r="AGS64" s="40"/>
      <c r="AGT64" s="40"/>
      <c r="AGU64" s="40"/>
      <c r="AGV64" s="40"/>
      <c r="AGW64" s="40"/>
      <c r="AGX64" s="40"/>
      <c r="AGY64" s="40"/>
      <c r="AGZ64" s="40"/>
      <c r="AHA64" s="40"/>
      <c r="AHB64" s="40"/>
      <c r="AHC64" s="40"/>
      <c r="AHD64" s="40"/>
      <c r="AHE64" s="40"/>
      <c r="AHF64" s="40"/>
      <c r="AHG64" s="40"/>
      <c r="AHH64" s="40"/>
      <c r="AHI64" s="40"/>
      <c r="AHJ64" s="40"/>
      <c r="AHK64" s="40"/>
      <c r="AHL64" s="40"/>
      <c r="AHM64" s="40"/>
      <c r="AHN64" s="40"/>
      <c r="AHO64" s="40"/>
      <c r="AHP64" s="40"/>
      <c r="AHQ64" s="40"/>
      <c r="AHR64" s="40"/>
      <c r="AHS64" s="40"/>
      <c r="AHT64" s="40"/>
      <c r="AHU64" s="40"/>
      <c r="AHV64" s="40"/>
      <c r="AHW64" s="40"/>
      <c r="AHX64" s="40"/>
      <c r="AHY64" s="40"/>
      <c r="AHZ64" s="40"/>
      <c r="AIA64" s="40"/>
      <c r="AIB64" s="40"/>
      <c r="AIC64" s="40"/>
      <c r="AID64" s="40"/>
      <c r="AIE64" s="40"/>
      <c r="AIF64" s="40"/>
      <c r="AIG64" s="40"/>
      <c r="AIH64" s="40"/>
      <c r="AII64" s="40"/>
      <c r="AIJ64" s="40"/>
      <c r="AIK64" s="40"/>
      <c r="AIL64" s="40"/>
      <c r="AIM64" s="40"/>
      <c r="AIN64" s="40"/>
      <c r="AIO64" s="40"/>
      <c r="AIP64" s="40"/>
      <c r="AIQ64" s="40"/>
      <c r="AIR64" s="40"/>
      <c r="AIS64" s="40"/>
      <c r="AIT64" s="40"/>
      <c r="AIU64" s="40"/>
      <c r="AIV64" s="40"/>
      <c r="AIW64" s="40"/>
      <c r="AIX64" s="40"/>
      <c r="AIY64" s="40"/>
      <c r="AIZ64" s="40"/>
      <c r="AJA64" s="40"/>
      <c r="AJB64" s="40"/>
      <c r="AJC64" s="40"/>
      <c r="AJD64" s="40"/>
      <c r="AJE64" s="40"/>
      <c r="AJF64" s="40"/>
      <c r="AJG64" s="40"/>
      <c r="AJH64" s="40"/>
      <c r="AJI64" s="40"/>
      <c r="AJJ64" s="40"/>
      <c r="AJK64" s="40"/>
      <c r="AJL64" s="40"/>
      <c r="AJM64" s="40"/>
      <c r="AJN64" s="40"/>
      <c r="AJO64" s="40"/>
      <c r="AJP64" s="40"/>
      <c r="AJQ64" s="40"/>
      <c r="AJR64" s="40"/>
      <c r="AJS64" s="40"/>
      <c r="AJT64" s="40"/>
      <c r="AJU64" s="40"/>
      <c r="AJV64" s="40"/>
      <c r="AJW64" s="40"/>
      <c r="AJX64" s="40"/>
      <c r="AJY64" s="40"/>
      <c r="AJZ64" s="40"/>
      <c r="AKA64" s="40"/>
      <c r="AKB64" s="40"/>
      <c r="AKC64" s="40"/>
      <c r="AKD64" s="40"/>
      <c r="AKE64" s="40"/>
      <c r="AKF64" s="40"/>
      <c r="AKG64" s="40"/>
      <c r="AKH64" s="40"/>
      <c r="AKI64" s="40"/>
      <c r="AKJ64" s="40"/>
      <c r="AKK64" s="40"/>
      <c r="AKL64" s="40"/>
      <c r="AKM64" s="40"/>
      <c r="AKN64" s="40"/>
      <c r="AKO64" s="40"/>
      <c r="AKP64" s="40"/>
      <c r="AKQ64" s="40"/>
      <c r="AKR64" s="40"/>
      <c r="AKS64" s="40"/>
      <c r="AKT64" s="40"/>
      <c r="AKU64" s="40"/>
      <c r="AKV64" s="40"/>
      <c r="AKW64" s="40"/>
      <c r="AKX64" s="40"/>
      <c r="AKY64" s="40"/>
      <c r="AKZ64" s="40"/>
      <c r="ALA64" s="40"/>
      <c r="ALB64" s="40"/>
      <c r="ALC64" s="40"/>
      <c r="ALD64" s="40"/>
      <c r="ALE64" s="40"/>
      <c r="ALF64" s="40"/>
      <c r="ALG64" s="40"/>
      <c r="ALH64" s="40"/>
      <c r="ALI64" s="40"/>
      <c r="ALJ64" s="40"/>
      <c r="ALK64" s="40"/>
      <c r="ALL64" s="40"/>
      <c r="ALM64" s="40"/>
      <c r="ALN64" s="40"/>
      <c r="ALO64" s="40"/>
      <c r="ALP64" s="40"/>
      <c r="ALQ64" s="40"/>
      <c r="ALR64" s="40"/>
      <c r="ALS64" s="40"/>
      <c r="ALT64" s="40"/>
      <c r="ALU64" s="40"/>
      <c r="ALV64" s="40"/>
      <c r="ALW64" s="40"/>
      <c r="ALX64" s="40"/>
      <c r="ALY64" s="40"/>
      <c r="ALZ64" s="40"/>
      <c r="AMA64" s="40"/>
      <c r="AMB64" s="40"/>
      <c r="AMC64" s="40"/>
      <c r="AMD64" s="40"/>
      <c r="AME64" s="40"/>
      <c r="AMF64" s="40"/>
      <c r="AMG64" s="40"/>
      <c r="AMH64" s="41"/>
      <c r="AMI64" s="41"/>
      <c r="AMJ64" s="41"/>
    </row>
    <row r="65" spans="1:1024">
      <c r="A65" s="91" t="s">
        <v>81</v>
      </c>
      <c r="B65" s="91"/>
      <c r="C65" s="91"/>
      <c r="D65" s="91"/>
      <c r="E65" s="91"/>
      <c r="F65" s="21">
        <f>SUM(F64:F64)</f>
        <v>0</v>
      </c>
      <c r="G65" s="21">
        <f>SUM(G64:G64)</f>
        <v>9592</v>
      </c>
      <c r="H65" s="21">
        <f>SUM(H64:H64)</f>
        <v>9592</v>
      </c>
      <c r="I65" s="21">
        <f>SUM(I64:I64)</f>
        <v>0</v>
      </c>
      <c r="J65" s="22" t="s">
        <v>27</v>
      </c>
      <c r="K65" s="21">
        <f>SUM(K64:K64)</f>
        <v>0</v>
      </c>
      <c r="L65" s="22" t="s">
        <v>28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  <c r="PA65" s="23"/>
      <c r="PB65" s="23"/>
      <c r="PC65" s="23"/>
      <c r="PD65" s="23"/>
      <c r="PE65" s="23"/>
      <c r="PF65" s="23"/>
      <c r="PG65" s="23"/>
      <c r="PH65" s="23"/>
      <c r="PI65" s="23"/>
      <c r="PJ65" s="23"/>
      <c r="PK65" s="23"/>
      <c r="PL65" s="23"/>
      <c r="PM65" s="23"/>
      <c r="PN65" s="23"/>
      <c r="PO65" s="23"/>
      <c r="PP65" s="23"/>
      <c r="PQ65" s="23"/>
      <c r="PR65" s="23"/>
      <c r="PS65" s="23"/>
      <c r="PT65" s="23"/>
      <c r="PU65" s="23"/>
      <c r="PV65" s="23"/>
      <c r="PW65" s="23"/>
      <c r="PX65" s="23"/>
      <c r="PY65" s="23"/>
      <c r="PZ65" s="23"/>
      <c r="QA65" s="23"/>
      <c r="QB65" s="23"/>
      <c r="QC65" s="23"/>
      <c r="QD65" s="23"/>
      <c r="QE65" s="23"/>
      <c r="QF65" s="23"/>
      <c r="QG65" s="23"/>
      <c r="QH65" s="23"/>
      <c r="QI65" s="23"/>
      <c r="QJ65" s="23"/>
      <c r="QK65" s="23"/>
      <c r="QL65" s="23"/>
      <c r="QM65" s="23"/>
      <c r="QN65" s="23"/>
      <c r="QO65" s="23"/>
      <c r="QP65" s="23"/>
      <c r="QQ65" s="23"/>
      <c r="QR65" s="23"/>
      <c r="QS65" s="23"/>
      <c r="QT65" s="23"/>
      <c r="QU65" s="23"/>
      <c r="QV65" s="23"/>
      <c r="QW65" s="23"/>
      <c r="QX65" s="23"/>
      <c r="QY65" s="23"/>
      <c r="QZ65" s="23"/>
      <c r="RA65" s="23"/>
      <c r="RB65" s="23"/>
      <c r="RC65" s="23"/>
      <c r="RD65" s="23"/>
      <c r="RE65" s="23"/>
      <c r="RF65" s="23"/>
      <c r="RG65" s="23"/>
      <c r="RH65" s="23"/>
      <c r="RI65" s="23"/>
      <c r="RJ65" s="23"/>
      <c r="RK65" s="23"/>
      <c r="RL65" s="23"/>
      <c r="RM65" s="23"/>
      <c r="RN65" s="23"/>
      <c r="RO65" s="23"/>
      <c r="RP65" s="23"/>
      <c r="RQ65" s="23"/>
      <c r="RR65" s="23"/>
      <c r="RS65" s="23"/>
      <c r="RT65" s="23"/>
      <c r="RU65" s="23"/>
      <c r="RV65" s="23"/>
      <c r="RW65" s="23"/>
      <c r="RX65" s="23"/>
      <c r="RY65" s="23"/>
      <c r="RZ65" s="23"/>
      <c r="SA65" s="23"/>
      <c r="SB65" s="23"/>
      <c r="SC65" s="23"/>
      <c r="SD65" s="23"/>
      <c r="SE65" s="23"/>
      <c r="SF65" s="23"/>
      <c r="SG65" s="23"/>
      <c r="SH65" s="23"/>
      <c r="SI65" s="23"/>
      <c r="SJ65" s="23"/>
      <c r="SK65" s="23"/>
      <c r="SL65" s="23"/>
      <c r="SM65" s="23"/>
      <c r="SN65" s="23"/>
      <c r="SO65" s="23"/>
      <c r="SP65" s="23"/>
      <c r="SQ65" s="23"/>
      <c r="SR65" s="23"/>
      <c r="SS65" s="23"/>
      <c r="ST65" s="23"/>
      <c r="SU65" s="23"/>
      <c r="SV65" s="23"/>
      <c r="SW65" s="23"/>
      <c r="SX65" s="23"/>
      <c r="SY65" s="23"/>
      <c r="SZ65" s="23"/>
      <c r="TA65" s="23"/>
      <c r="TB65" s="23"/>
      <c r="TC65" s="23"/>
      <c r="TD65" s="23"/>
      <c r="TE65" s="23"/>
      <c r="TF65" s="23"/>
      <c r="TG65" s="23"/>
      <c r="TH65" s="23"/>
      <c r="TI65" s="23"/>
      <c r="TJ65" s="23"/>
      <c r="TK65" s="23"/>
      <c r="TL65" s="23"/>
      <c r="TM65" s="23"/>
      <c r="TN65" s="23"/>
      <c r="TO65" s="23"/>
      <c r="TP65" s="23"/>
      <c r="TQ65" s="23"/>
      <c r="TR65" s="23"/>
      <c r="TS65" s="23"/>
      <c r="TT65" s="23"/>
      <c r="TU65" s="23"/>
      <c r="TV65" s="23"/>
      <c r="TW65" s="23"/>
      <c r="TX65" s="23"/>
      <c r="TY65" s="23"/>
      <c r="TZ65" s="23"/>
      <c r="UA65" s="23"/>
      <c r="UB65" s="23"/>
      <c r="UC65" s="23"/>
      <c r="UD65" s="23"/>
      <c r="UE65" s="23"/>
      <c r="UF65" s="23"/>
      <c r="UG65" s="23"/>
      <c r="UH65" s="23"/>
      <c r="UI65" s="23"/>
      <c r="UJ65" s="23"/>
      <c r="UK65" s="23"/>
      <c r="UL65" s="23"/>
      <c r="UM65" s="23"/>
      <c r="UN65" s="23"/>
      <c r="UO65" s="23"/>
      <c r="UP65" s="23"/>
      <c r="UQ65" s="23"/>
      <c r="UR65" s="23"/>
      <c r="US65" s="23"/>
      <c r="UT65" s="23"/>
      <c r="UU65" s="23"/>
      <c r="UV65" s="23"/>
      <c r="UW65" s="23"/>
      <c r="UX65" s="23"/>
      <c r="UY65" s="23"/>
      <c r="UZ65" s="23"/>
      <c r="VA65" s="23"/>
      <c r="VB65" s="23"/>
      <c r="VC65" s="23"/>
      <c r="VD65" s="23"/>
      <c r="VE65" s="23"/>
      <c r="VF65" s="23"/>
      <c r="VG65" s="23"/>
      <c r="VH65" s="23"/>
      <c r="VI65" s="23"/>
      <c r="VJ65" s="23"/>
      <c r="VK65" s="23"/>
      <c r="VL65" s="23"/>
      <c r="VM65" s="23"/>
      <c r="VN65" s="23"/>
      <c r="VO65" s="23"/>
      <c r="VP65" s="23"/>
      <c r="VQ65" s="23"/>
      <c r="VR65" s="23"/>
      <c r="VS65" s="23"/>
      <c r="VT65" s="23"/>
      <c r="VU65" s="23"/>
      <c r="VV65" s="23"/>
      <c r="VW65" s="23"/>
      <c r="VX65" s="23"/>
      <c r="VY65" s="23"/>
      <c r="VZ65" s="23"/>
      <c r="WA65" s="23"/>
      <c r="WB65" s="23"/>
      <c r="WC65" s="23"/>
      <c r="WD65" s="23"/>
      <c r="WE65" s="23"/>
      <c r="WF65" s="23"/>
      <c r="WG65" s="23"/>
      <c r="WH65" s="23"/>
      <c r="WI65" s="23"/>
      <c r="WJ65" s="23"/>
      <c r="WK65" s="23"/>
      <c r="WL65" s="23"/>
      <c r="WM65" s="23"/>
      <c r="WN65" s="23"/>
      <c r="WO65" s="23"/>
      <c r="WP65" s="23"/>
      <c r="WQ65" s="23"/>
      <c r="WR65" s="23"/>
      <c r="WS65" s="23"/>
      <c r="WT65" s="23"/>
      <c r="WU65" s="23"/>
      <c r="WV65" s="23"/>
      <c r="WW65" s="23"/>
      <c r="WX65" s="23"/>
      <c r="WY65" s="23"/>
      <c r="WZ65" s="23"/>
      <c r="XA65" s="23"/>
      <c r="XB65" s="23"/>
      <c r="XC65" s="23"/>
      <c r="XD65" s="23"/>
      <c r="XE65" s="23"/>
      <c r="XF65" s="23"/>
      <c r="XG65" s="23"/>
      <c r="XH65" s="23"/>
      <c r="XI65" s="23"/>
      <c r="XJ65" s="23"/>
      <c r="XK65" s="23"/>
      <c r="XL65" s="23"/>
      <c r="XM65" s="23"/>
      <c r="XN65" s="23"/>
      <c r="XO65" s="23"/>
      <c r="XP65" s="23"/>
      <c r="XQ65" s="23"/>
      <c r="XR65" s="23"/>
      <c r="XS65" s="23"/>
      <c r="XT65" s="23"/>
      <c r="XU65" s="23"/>
      <c r="XV65" s="23"/>
      <c r="XW65" s="23"/>
      <c r="XX65" s="23"/>
      <c r="XY65" s="23"/>
      <c r="XZ65" s="23"/>
      <c r="YA65" s="23"/>
      <c r="YB65" s="23"/>
      <c r="YC65" s="23"/>
      <c r="YD65" s="23"/>
      <c r="YE65" s="23"/>
      <c r="YF65" s="23"/>
      <c r="YG65" s="23"/>
      <c r="YH65" s="23"/>
      <c r="YI65" s="23"/>
      <c r="YJ65" s="23"/>
      <c r="YK65" s="23"/>
      <c r="YL65" s="23"/>
      <c r="YM65" s="23"/>
      <c r="YN65" s="23"/>
      <c r="YO65" s="23"/>
      <c r="YP65" s="23"/>
      <c r="YQ65" s="23"/>
      <c r="YR65" s="23"/>
      <c r="YS65" s="23"/>
      <c r="YT65" s="23"/>
      <c r="YU65" s="23"/>
      <c r="YV65" s="23"/>
      <c r="YW65" s="23"/>
      <c r="YX65" s="23"/>
      <c r="YY65" s="23"/>
      <c r="YZ65" s="23"/>
      <c r="ZA65" s="23"/>
      <c r="ZB65" s="23"/>
      <c r="ZC65" s="23"/>
      <c r="ZD65" s="23"/>
      <c r="ZE65" s="23"/>
      <c r="ZF65" s="23"/>
      <c r="ZG65" s="23"/>
      <c r="ZH65" s="23"/>
      <c r="ZI65" s="23"/>
      <c r="ZJ65" s="23"/>
      <c r="ZK65" s="23"/>
      <c r="ZL65" s="23"/>
      <c r="ZM65" s="23"/>
      <c r="ZN65" s="23"/>
      <c r="ZO65" s="23"/>
      <c r="ZP65" s="23"/>
      <c r="ZQ65" s="23"/>
      <c r="ZR65" s="23"/>
      <c r="ZS65" s="23"/>
      <c r="ZT65" s="23"/>
      <c r="ZU65" s="23"/>
      <c r="ZV65" s="23"/>
      <c r="ZW65" s="23"/>
      <c r="ZX65" s="23"/>
      <c r="ZY65" s="23"/>
      <c r="ZZ65" s="23"/>
      <c r="AAA65" s="23"/>
      <c r="AAB65" s="23"/>
      <c r="AAC65" s="23"/>
      <c r="AAD65" s="23"/>
      <c r="AAE65" s="23"/>
      <c r="AAF65" s="23"/>
      <c r="AAG65" s="23"/>
      <c r="AAH65" s="23"/>
      <c r="AAI65" s="23"/>
      <c r="AAJ65" s="23"/>
      <c r="AAK65" s="23"/>
      <c r="AAL65" s="23"/>
      <c r="AAM65" s="23"/>
      <c r="AAN65" s="23"/>
      <c r="AAO65" s="23"/>
      <c r="AAP65" s="23"/>
      <c r="AAQ65" s="23"/>
      <c r="AAR65" s="23"/>
      <c r="AAS65" s="23"/>
      <c r="AAT65" s="23"/>
      <c r="AAU65" s="23"/>
      <c r="AAV65" s="23"/>
      <c r="AAW65" s="23"/>
      <c r="AAX65" s="23"/>
      <c r="AAY65" s="23"/>
      <c r="AAZ65" s="23"/>
      <c r="ABA65" s="23"/>
      <c r="ABB65" s="23"/>
      <c r="ABC65" s="23"/>
      <c r="ABD65" s="23"/>
      <c r="ABE65" s="23"/>
      <c r="ABF65" s="23"/>
      <c r="ABG65" s="23"/>
      <c r="ABH65" s="23"/>
      <c r="ABI65" s="23"/>
      <c r="ABJ65" s="23"/>
      <c r="ABK65" s="23"/>
      <c r="ABL65" s="23"/>
      <c r="ABM65" s="23"/>
      <c r="ABN65" s="23"/>
      <c r="ABO65" s="23"/>
      <c r="ABP65" s="23"/>
      <c r="ABQ65" s="23"/>
      <c r="ABR65" s="23"/>
      <c r="ABS65" s="23"/>
      <c r="ABT65" s="23"/>
      <c r="ABU65" s="23"/>
      <c r="ABV65" s="23"/>
      <c r="ABW65" s="23"/>
      <c r="ABX65" s="23"/>
      <c r="ABY65" s="23"/>
      <c r="ABZ65" s="23"/>
      <c r="ACA65" s="23"/>
      <c r="ACB65" s="23"/>
      <c r="ACC65" s="23"/>
      <c r="ACD65" s="23"/>
      <c r="ACE65" s="23"/>
      <c r="ACF65" s="23"/>
      <c r="ACG65" s="23"/>
      <c r="ACH65" s="23"/>
      <c r="ACI65" s="23"/>
      <c r="ACJ65" s="23"/>
      <c r="ACK65" s="23"/>
      <c r="ACL65" s="23"/>
      <c r="ACM65" s="23"/>
      <c r="ACN65" s="23"/>
      <c r="ACO65" s="23"/>
      <c r="ACP65" s="23"/>
      <c r="ACQ65" s="23"/>
      <c r="ACR65" s="23"/>
      <c r="ACS65" s="23"/>
      <c r="ACT65" s="23"/>
      <c r="ACU65" s="23"/>
      <c r="ACV65" s="23"/>
      <c r="ACW65" s="23"/>
      <c r="ACX65" s="23"/>
      <c r="ACY65" s="23"/>
      <c r="ACZ65" s="23"/>
      <c r="ADA65" s="23"/>
      <c r="ADB65" s="23"/>
      <c r="ADC65" s="23"/>
      <c r="ADD65" s="23"/>
      <c r="ADE65" s="23"/>
      <c r="ADF65" s="23"/>
      <c r="ADG65" s="23"/>
      <c r="ADH65" s="23"/>
      <c r="ADI65" s="23"/>
      <c r="ADJ65" s="23"/>
      <c r="ADK65" s="23"/>
      <c r="ADL65" s="23"/>
      <c r="ADM65" s="23"/>
      <c r="ADN65" s="23"/>
      <c r="ADO65" s="23"/>
      <c r="ADP65" s="23"/>
      <c r="ADQ65" s="23"/>
      <c r="ADR65" s="23"/>
      <c r="ADS65" s="23"/>
      <c r="ADT65" s="23"/>
      <c r="ADU65" s="23"/>
      <c r="ADV65" s="23"/>
      <c r="ADW65" s="23"/>
      <c r="ADX65" s="23"/>
      <c r="ADY65" s="23"/>
      <c r="ADZ65" s="23"/>
      <c r="AEA65" s="23"/>
      <c r="AEB65" s="23"/>
      <c r="AEC65" s="23"/>
      <c r="AED65" s="23"/>
      <c r="AEE65" s="23"/>
      <c r="AEF65" s="23"/>
      <c r="AEG65" s="23"/>
      <c r="AEH65" s="23"/>
      <c r="AEI65" s="23"/>
      <c r="AEJ65" s="23"/>
      <c r="AEK65" s="23"/>
      <c r="AEL65" s="23"/>
      <c r="AEM65" s="23"/>
      <c r="AEN65" s="23"/>
      <c r="AEO65" s="23"/>
      <c r="AEP65" s="23"/>
      <c r="AEQ65" s="23"/>
      <c r="AER65" s="23"/>
      <c r="AES65" s="23"/>
      <c r="AET65" s="23"/>
      <c r="AEU65" s="23"/>
      <c r="AEV65" s="23"/>
      <c r="AEW65" s="23"/>
      <c r="AEX65" s="23"/>
      <c r="AEY65" s="23"/>
      <c r="AEZ65" s="23"/>
      <c r="AFA65" s="23"/>
      <c r="AFB65" s="23"/>
      <c r="AFC65" s="23"/>
      <c r="AFD65" s="23"/>
      <c r="AFE65" s="23"/>
      <c r="AFF65" s="23"/>
      <c r="AFG65" s="23"/>
      <c r="AFH65" s="23"/>
      <c r="AFI65" s="23"/>
      <c r="AFJ65" s="23"/>
      <c r="AFK65" s="23"/>
      <c r="AFL65" s="23"/>
      <c r="AFM65" s="23"/>
      <c r="AFN65" s="23"/>
      <c r="AFO65" s="23"/>
      <c r="AFP65" s="23"/>
      <c r="AFQ65" s="23"/>
      <c r="AFR65" s="23"/>
      <c r="AFS65" s="23"/>
      <c r="AFT65" s="23"/>
      <c r="AFU65" s="23"/>
      <c r="AFV65" s="23"/>
      <c r="AFW65" s="23"/>
      <c r="AFX65" s="23"/>
      <c r="AFY65" s="23"/>
      <c r="AFZ65" s="23"/>
      <c r="AGA65" s="23"/>
      <c r="AGB65" s="23"/>
      <c r="AGC65" s="23"/>
      <c r="AGD65" s="23"/>
      <c r="AGE65" s="23"/>
      <c r="AGF65" s="23"/>
      <c r="AGG65" s="23"/>
      <c r="AGH65" s="23"/>
      <c r="AGI65" s="23"/>
      <c r="AGJ65" s="23"/>
      <c r="AGK65" s="23"/>
      <c r="AGL65" s="23"/>
      <c r="AGM65" s="23"/>
      <c r="AGN65" s="23"/>
      <c r="AGO65" s="23"/>
      <c r="AGP65" s="23"/>
      <c r="AGQ65" s="23"/>
      <c r="AGR65" s="23"/>
      <c r="AGS65" s="23"/>
      <c r="AGT65" s="23"/>
      <c r="AGU65" s="23"/>
      <c r="AGV65" s="23"/>
      <c r="AGW65" s="23"/>
      <c r="AGX65" s="23"/>
      <c r="AGY65" s="23"/>
      <c r="AGZ65" s="23"/>
      <c r="AHA65" s="23"/>
      <c r="AHB65" s="23"/>
      <c r="AHC65" s="23"/>
      <c r="AHD65" s="23"/>
      <c r="AHE65" s="23"/>
      <c r="AHF65" s="23"/>
      <c r="AHG65" s="23"/>
      <c r="AHH65" s="23"/>
      <c r="AHI65" s="23"/>
      <c r="AHJ65" s="23"/>
      <c r="AHK65" s="23"/>
      <c r="AHL65" s="23"/>
      <c r="AHM65" s="23"/>
      <c r="AHN65" s="23"/>
      <c r="AHO65" s="23"/>
      <c r="AHP65" s="23"/>
      <c r="AHQ65" s="23"/>
      <c r="AHR65" s="23"/>
      <c r="AHS65" s="23"/>
      <c r="AHT65" s="23"/>
      <c r="AHU65" s="23"/>
      <c r="AHV65" s="23"/>
      <c r="AHW65" s="23"/>
      <c r="AHX65" s="23"/>
      <c r="AHY65" s="23"/>
      <c r="AHZ65" s="23"/>
      <c r="AIA65" s="23"/>
      <c r="AIB65" s="23"/>
      <c r="AIC65" s="23"/>
      <c r="AID65" s="23"/>
      <c r="AIE65" s="23"/>
      <c r="AIF65" s="23"/>
      <c r="AIG65" s="23"/>
      <c r="AIH65" s="23"/>
      <c r="AII65" s="23"/>
      <c r="AIJ65" s="23"/>
      <c r="AIK65" s="23"/>
      <c r="AIL65" s="23"/>
      <c r="AIM65" s="23"/>
      <c r="AIN65" s="23"/>
      <c r="AIO65" s="23"/>
      <c r="AIP65" s="23"/>
      <c r="AIQ65" s="23"/>
      <c r="AIR65" s="23"/>
      <c r="AIS65" s="23"/>
      <c r="AIT65" s="23"/>
      <c r="AIU65" s="23"/>
      <c r="AIV65" s="23"/>
      <c r="AIW65" s="23"/>
      <c r="AIX65" s="23"/>
      <c r="AIY65" s="23"/>
      <c r="AIZ65" s="23"/>
      <c r="AJA65" s="23"/>
      <c r="AJB65" s="23"/>
      <c r="AJC65" s="23"/>
      <c r="AJD65" s="23"/>
      <c r="AJE65" s="23"/>
      <c r="AJF65" s="23"/>
      <c r="AJG65" s="23"/>
      <c r="AJH65" s="23"/>
      <c r="AJI65" s="23"/>
      <c r="AJJ65" s="23"/>
      <c r="AJK65" s="23"/>
      <c r="AJL65" s="23"/>
      <c r="AJM65" s="23"/>
      <c r="AJN65" s="23"/>
      <c r="AJO65" s="23"/>
      <c r="AJP65" s="23"/>
      <c r="AJQ65" s="23"/>
      <c r="AJR65" s="23"/>
      <c r="AJS65" s="23"/>
      <c r="AJT65" s="23"/>
      <c r="AJU65" s="23"/>
      <c r="AJV65" s="23"/>
      <c r="AJW65" s="23"/>
      <c r="AJX65" s="23"/>
      <c r="AJY65" s="23"/>
      <c r="AJZ65" s="23"/>
      <c r="AKA65" s="23"/>
      <c r="AKB65" s="23"/>
      <c r="AKC65" s="23"/>
      <c r="AKD65" s="23"/>
      <c r="AKE65" s="23"/>
      <c r="AKF65" s="23"/>
      <c r="AKG65" s="23"/>
      <c r="AKH65" s="23"/>
      <c r="AKI65" s="23"/>
      <c r="AKJ65" s="23"/>
      <c r="AKK65" s="23"/>
      <c r="AKL65" s="23"/>
      <c r="AKM65" s="23"/>
      <c r="AKN65" s="23"/>
      <c r="AKO65" s="23"/>
      <c r="AKP65" s="23"/>
      <c r="AKQ65" s="23"/>
      <c r="AKR65" s="23"/>
      <c r="AKS65" s="23"/>
      <c r="AKT65" s="23"/>
      <c r="AKU65" s="23"/>
      <c r="AKV65" s="23"/>
      <c r="AKW65" s="23"/>
      <c r="AKX65" s="23"/>
      <c r="AKY65" s="23"/>
      <c r="AKZ65" s="23"/>
      <c r="ALA65" s="23"/>
      <c r="ALB65" s="23"/>
      <c r="ALC65" s="23"/>
      <c r="ALD65" s="23"/>
      <c r="ALE65" s="23"/>
      <c r="ALF65" s="23"/>
      <c r="ALG65" s="23"/>
      <c r="ALH65" s="23"/>
      <c r="ALI65" s="23"/>
      <c r="ALJ65" s="23"/>
      <c r="ALK65" s="23"/>
      <c r="ALL65" s="23"/>
      <c r="ALM65" s="23"/>
      <c r="ALN65" s="23"/>
      <c r="ALO65" s="23"/>
      <c r="ALP65" s="23"/>
      <c r="ALQ65" s="23"/>
      <c r="ALR65" s="23"/>
      <c r="ALS65" s="23"/>
      <c r="ALT65" s="23"/>
      <c r="ALU65" s="23"/>
      <c r="ALV65" s="23"/>
      <c r="ALW65" s="23"/>
      <c r="ALX65" s="23"/>
      <c r="ALY65" s="23"/>
      <c r="ALZ65" s="23"/>
      <c r="AMA65" s="23"/>
      <c r="AMB65" s="23"/>
      <c r="AMC65" s="23"/>
      <c r="AMD65" s="23"/>
      <c r="AME65" s="23"/>
      <c r="AMF65" s="23"/>
      <c r="AMG65" s="23"/>
      <c r="AMH65" s="24"/>
      <c r="AMI65" s="24"/>
      <c r="AMJ65" s="24"/>
    </row>
    <row r="66" spans="1:1024" ht="23.65" customHeight="1">
      <c r="A66" s="94" t="s">
        <v>82</v>
      </c>
      <c r="B66" s="94"/>
      <c r="C66" s="94"/>
      <c r="D66" s="94"/>
      <c r="E66" s="94"/>
      <c r="F66" s="42">
        <f>SUM(F18,F30,F43,F48,F52,F56,F58,F61,F45,F65,F50,F63)</f>
        <v>29872186.960000001</v>
      </c>
      <c r="G66" s="42">
        <f>SUM(G18,G30,G43,G48,G52,G56,G58,G61,G45,G65,G50,G63)</f>
        <v>32486158.550000001</v>
      </c>
      <c r="H66" s="42">
        <f>SUM(H18,H30,H43,H48,H52,H56,H58,H61,H45,H65,H50,H63)</f>
        <v>12080449.84</v>
      </c>
      <c r="I66" s="42">
        <f>SUM(I18,I30,I43,I48,I52,I56,I58,I61,I45,I65,I50,I63)</f>
        <v>6290915.8300000001</v>
      </c>
      <c r="J66" s="42">
        <f>SUM(J18,J30,J43,J48,J52,J56,J61,J45)</f>
        <v>0</v>
      </c>
      <c r="K66" s="42">
        <f>SUM(K18,K30,K43,K48,K52,K56,K58,K61,K45,K65,K50,K63)</f>
        <v>14014792.879999999</v>
      </c>
      <c r="L66" s="43" t="s">
        <v>28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  <c r="IW66" s="44"/>
      <c r="IX66" s="44"/>
      <c r="IY66" s="44"/>
      <c r="IZ66" s="44"/>
      <c r="JA66" s="44"/>
      <c r="JB66" s="44"/>
      <c r="JC66" s="44"/>
      <c r="JD66" s="44"/>
      <c r="JE66" s="44"/>
      <c r="JF66" s="44"/>
      <c r="JG66" s="44"/>
      <c r="JH66" s="44"/>
      <c r="JI66" s="44"/>
      <c r="JJ66" s="44"/>
      <c r="JK66" s="44"/>
      <c r="JL66" s="44"/>
      <c r="JM66" s="44"/>
      <c r="JN66" s="44"/>
      <c r="JO66" s="44"/>
      <c r="JP66" s="44"/>
      <c r="JQ66" s="44"/>
      <c r="JR66" s="44"/>
      <c r="JS66" s="44"/>
      <c r="JT66" s="44"/>
      <c r="JU66" s="44"/>
      <c r="JV66" s="44"/>
      <c r="JW66" s="44"/>
      <c r="JX66" s="44"/>
      <c r="JY66" s="44"/>
      <c r="JZ66" s="44"/>
      <c r="KA66" s="44"/>
      <c r="KB66" s="44"/>
      <c r="KC66" s="44"/>
      <c r="KD66" s="44"/>
      <c r="KE66" s="44"/>
      <c r="KF66" s="44"/>
      <c r="KG66" s="44"/>
      <c r="KH66" s="44"/>
      <c r="KI66" s="44"/>
      <c r="KJ66" s="44"/>
      <c r="KK66" s="44"/>
      <c r="KL66" s="44"/>
      <c r="KM66" s="44"/>
      <c r="KN66" s="44"/>
      <c r="KO66" s="44"/>
      <c r="KP66" s="44"/>
      <c r="KQ66" s="44"/>
      <c r="KR66" s="44"/>
      <c r="KS66" s="44"/>
      <c r="KT66" s="44"/>
      <c r="KU66" s="44"/>
      <c r="KV66" s="44"/>
      <c r="KW66" s="44"/>
      <c r="KX66" s="44"/>
      <c r="KY66" s="44"/>
      <c r="KZ66" s="44"/>
      <c r="LA66" s="44"/>
      <c r="LB66" s="44"/>
      <c r="LC66" s="44"/>
      <c r="LD66" s="44"/>
      <c r="LE66" s="44"/>
      <c r="LF66" s="44"/>
      <c r="LG66" s="44"/>
      <c r="LH66" s="44"/>
      <c r="LI66" s="44"/>
      <c r="LJ66" s="44"/>
      <c r="LK66" s="44"/>
      <c r="LL66" s="44"/>
      <c r="LM66" s="44"/>
      <c r="LN66" s="44"/>
      <c r="LO66" s="44"/>
      <c r="LP66" s="44"/>
      <c r="LQ66" s="44"/>
      <c r="LR66" s="44"/>
      <c r="LS66" s="44"/>
      <c r="LT66" s="44"/>
      <c r="LU66" s="44"/>
      <c r="LV66" s="44"/>
      <c r="LW66" s="44"/>
      <c r="LX66" s="44"/>
      <c r="LY66" s="44"/>
      <c r="LZ66" s="44"/>
      <c r="MA66" s="44"/>
      <c r="MB66" s="44"/>
      <c r="MC66" s="44"/>
      <c r="MD66" s="44"/>
      <c r="ME66" s="44"/>
      <c r="MF66" s="44"/>
      <c r="MG66" s="44"/>
      <c r="MH66" s="44"/>
      <c r="MI66" s="44"/>
      <c r="MJ66" s="44"/>
      <c r="MK66" s="44"/>
      <c r="ML66" s="44"/>
      <c r="MM66" s="44"/>
      <c r="MN66" s="44"/>
      <c r="MO66" s="44"/>
      <c r="MP66" s="44"/>
      <c r="MQ66" s="44"/>
      <c r="MR66" s="44"/>
      <c r="MS66" s="44"/>
      <c r="MT66" s="44"/>
      <c r="MU66" s="44"/>
      <c r="MV66" s="44"/>
      <c r="MW66" s="44"/>
      <c r="MX66" s="44"/>
      <c r="MY66" s="44"/>
      <c r="MZ66" s="44"/>
      <c r="NA66" s="44"/>
      <c r="NB66" s="44"/>
      <c r="NC66" s="44"/>
      <c r="ND66" s="44"/>
      <c r="NE66" s="44"/>
      <c r="NF66" s="44"/>
      <c r="NG66" s="44"/>
      <c r="NH66" s="44"/>
      <c r="NI66" s="44"/>
      <c r="NJ66" s="44"/>
      <c r="NK66" s="44"/>
      <c r="NL66" s="44"/>
      <c r="NM66" s="44"/>
      <c r="NN66" s="44"/>
      <c r="NO66" s="44"/>
      <c r="NP66" s="44"/>
      <c r="NQ66" s="44"/>
      <c r="NR66" s="44"/>
      <c r="NS66" s="44"/>
      <c r="NT66" s="44"/>
      <c r="NU66" s="44"/>
      <c r="NV66" s="44"/>
      <c r="NW66" s="44"/>
      <c r="NX66" s="44"/>
      <c r="NY66" s="44"/>
      <c r="NZ66" s="44"/>
      <c r="OA66" s="44"/>
      <c r="OB66" s="44"/>
      <c r="OC66" s="44"/>
      <c r="OD66" s="44"/>
      <c r="OE66" s="44"/>
      <c r="OF66" s="44"/>
      <c r="OG66" s="44"/>
      <c r="OH66" s="44"/>
      <c r="OI66" s="44"/>
      <c r="OJ66" s="44"/>
      <c r="OK66" s="44"/>
      <c r="OL66" s="44"/>
      <c r="OM66" s="44"/>
      <c r="ON66" s="44"/>
      <c r="OO66" s="44"/>
      <c r="OP66" s="44"/>
      <c r="OQ66" s="44"/>
      <c r="OR66" s="44"/>
      <c r="OS66" s="44"/>
      <c r="OT66" s="44"/>
      <c r="OU66" s="44"/>
      <c r="OV66" s="44"/>
      <c r="OW66" s="44"/>
      <c r="OX66" s="44"/>
      <c r="OY66" s="44"/>
      <c r="OZ66" s="44"/>
      <c r="PA66" s="44"/>
      <c r="PB66" s="44"/>
      <c r="PC66" s="44"/>
      <c r="PD66" s="44"/>
      <c r="PE66" s="44"/>
      <c r="PF66" s="44"/>
      <c r="PG66" s="44"/>
      <c r="PH66" s="44"/>
      <c r="PI66" s="44"/>
      <c r="PJ66" s="44"/>
      <c r="PK66" s="44"/>
      <c r="PL66" s="44"/>
      <c r="PM66" s="44"/>
      <c r="PN66" s="44"/>
      <c r="PO66" s="44"/>
      <c r="PP66" s="44"/>
      <c r="PQ66" s="44"/>
      <c r="PR66" s="44"/>
      <c r="PS66" s="44"/>
      <c r="PT66" s="44"/>
      <c r="PU66" s="44"/>
      <c r="PV66" s="44"/>
      <c r="PW66" s="44"/>
      <c r="PX66" s="44"/>
      <c r="PY66" s="44"/>
      <c r="PZ66" s="44"/>
      <c r="QA66" s="44"/>
      <c r="QB66" s="44"/>
      <c r="QC66" s="44"/>
      <c r="QD66" s="44"/>
      <c r="QE66" s="44"/>
      <c r="QF66" s="44"/>
      <c r="QG66" s="44"/>
      <c r="QH66" s="44"/>
      <c r="QI66" s="44"/>
      <c r="QJ66" s="44"/>
      <c r="QK66" s="44"/>
      <c r="QL66" s="44"/>
      <c r="QM66" s="44"/>
      <c r="QN66" s="44"/>
      <c r="QO66" s="44"/>
      <c r="QP66" s="44"/>
      <c r="QQ66" s="44"/>
      <c r="QR66" s="44"/>
      <c r="QS66" s="44"/>
      <c r="QT66" s="44"/>
      <c r="QU66" s="44"/>
      <c r="QV66" s="44"/>
      <c r="QW66" s="44"/>
      <c r="QX66" s="44"/>
      <c r="QY66" s="44"/>
      <c r="QZ66" s="44"/>
      <c r="RA66" s="44"/>
      <c r="RB66" s="44"/>
      <c r="RC66" s="44"/>
      <c r="RD66" s="44"/>
      <c r="RE66" s="44"/>
      <c r="RF66" s="44"/>
      <c r="RG66" s="44"/>
      <c r="RH66" s="44"/>
      <c r="RI66" s="44"/>
      <c r="RJ66" s="44"/>
      <c r="RK66" s="44"/>
      <c r="RL66" s="44"/>
      <c r="RM66" s="44"/>
      <c r="RN66" s="44"/>
      <c r="RO66" s="44"/>
      <c r="RP66" s="44"/>
      <c r="RQ66" s="44"/>
      <c r="RR66" s="44"/>
      <c r="RS66" s="44"/>
      <c r="RT66" s="44"/>
      <c r="RU66" s="44"/>
      <c r="RV66" s="44"/>
      <c r="RW66" s="44"/>
      <c r="RX66" s="44"/>
      <c r="RY66" s="44"/>
      <c r="RZ66" s="44"/>
      <c r="SA66" s="44"/>
      <c r="SB66" s="44"/>
      <c r="SC66" s="44"/>
      <c r="SD66" s="44"/>
      <c r="SE66" s="44"/>
      <c r="SF66" s="44"/>
      <c r="SG66" s="44"/>
      <c r="SH66" s="44"/>
      <c r="SI66" s="44"/>
      <c r="SJ66" s="44"/>
      <c r="SK66" s="44"/>
      <c r="SL66" s="44"/>
      <c r="SM66" s="44"/>
      <c r="SN66" s="44"/>
      <c r="SO66" s="44"/>
      <c r="SP66" s="44"/>
      <c r="SQ66" s="44"/>
      <c r="SR66" s="44"/>
      <c r="SS66" s="44"/>
      <c r="ST66" s="44"/>
      <c r="SU66" s="44"/>
      <c r="SV66" s="44"/>
      <c r="SW66" s="44"/>
      <c r="SX66" s="44"/>
      <c r="SY66" s="44"/>
      <c r="SZ66" s="44"/>
      <c r="TA66" s="44"/>
      <c r="TB66" s="44"/>
      <c r="TC66" s="44"/>
      <c r="TD66" s="44"/>
      <c r="TE66" s="44"/>
      <c r="TF66" s="44"/>
      <c r="TG66" s="44"/>
      <c r="TH66" s="44"/>
      <c r="TI66" s="44"/>
      <c r="TJ66" s="44"/>
      <c r="TK66" s="44"/>
      <c r="TL66" s="44"/>
      <c r="TM66" s="44"/>
      <c r="TN66" s="44"/>
      <c r="TO66" s="44"/>
      <c r="TP66" s="44"/>
      <c r="TQ66" s="44"/>
      <c r="TR66" s="44"/>
      <c r="TS66" s="44"/>
      <c r="TT66" s="44"/>
      <c r="TU66" s="44"/>
      <c r="TV66" s="44"/>
      <c r="TW66" s="44"/>
      <c r="TX66" s="44"/>
      <c r="TY66" s="44"/>
      <c r="TZ66" s="44"/>
      <c r="UA66" s="44"/>
      <c r="UB66" s="44"/>
      <c r="UC66" s="44"/>
      <c r="UD66" s="44"/>
      <c r="UE66" s="44"/>
      <c r="UF66" s="44"/>
      <c r="UG66" s="44"/>
      <c r="UH66" s="44"/>
      <c r="UI66" s="44"/>
      <c r="UJ66" s="44"/>
      <c r="UK66" s="44"/>
      <c r="UL66" s="44"/>
      <c r="UM66" s="44"/>
      <c r="UN66" s="44"/>
      <c r="UO66" s="44"/>
      <c r="UP66" s="44"/>
      <c r="UQ66" s="44"/>
      <c r="UR66" s="44"/>
      <c r="US66" s="44"/>
      <c r="UT66" s="44"/>
      <c r="UU66" s="44"/>
      <c r="UV66" s="44"/>
      <c r="UW66" s="44"/>
      <c r="UX66" s="44"/>
      <c r="UY66" s="44"/>
      <c r="UZ66" s="44"/>
      <c r="VA66" s="44"/>
      <c r="VB66" s="44"/>
      <c r="VC66" s="44"/>
      <c r="VD66" s="44"/>
      <c r="VE66" s="44"/>
      <c r="VF66" s="44"/>
      <c r="VG66" s="44"/>
      <c r="VH66" s="44"/>
      <c r="VI66" s="44"/>
      <c r="VJ66" s="44"/>
      <c r="VK66" s="44"/>
      <c r="VL66" s="44"/>
      <c r="VM66" s="44"/>
      <c r="VN66" s="44"/>
      <c r="VO66" s="44"/>
      <c r="VP66" s="44"/>
      <c r="VQ66" s="44"/>
      <c r="VR66" s="44"/>
      <c r="VS66" s="44"/>
      <c r="VT66" s="44"/>
      <c r="VU66" s="44"/>
      <c r="VV66" s="44"/>
      <c r="VW66" s="44"/>
      <c r="VX66" s="44"/>
      <c r="VY66" s="44"/>
      <c r="VZ66" s="44"/>
      <c r="WA66" s="44"/>
      <c r="WB66" s="44"/>
      <c r="WC66" s="44"/>
      <c r="WD66" s="44"/>
      <c r="WE66" s="44"/>
      <c r="WF66" s="44"/>
      <c r="WG66" s="44"/>
      <c r="WH66" s="44"/>
      <c r="WI66" s="44"/>
      <c r="WJ66" s="44"/>
      <c r="WK66" s="44"/>
      <c r="WL66" s="44"/>
      <c r="WM66" s="44"/>
      <c r="WN66" s="44"/>
      <c r="WO66" s="44"/>
      <c r="WP66" s="44"/>
      <c r="WQ66" s="44"/>
      <c r="WR66" s="44"/>
      <c r="WS66" s="44"/>
      <c r="WT66" s="44"/>
      <c r="WU66" s="44"/>
      <c r="WV66" s="44"/>
      <c r="WW66" s="44"/>
      <c r="WX66" s="44"/>
      <c r="WY66" s="44"/>
      <c r="WZ66" s="44"/>
      <c r="XA66" s="44"/>
      <c r="XB66" s="44"/>
      <c r="XC66" s="44"/>
      <c r="XD66" s="44"/>
      <c r="XE66" s="44"/>
      <c r="XF66" s="44"/>
      <c r="XG66" s="44"/>
      <c r="XH66" s="44"/>
      <c r="XI66" s="44"/>
      <c r="XJ66" s="44"/>
      <c r="XK66" s="44"/>
      <c r="XL66" s="44"/>
      <c r="XM66" s="44"/>
      <c r="XN66" s="44"/>
      <c r="XO66" s="44"/>
      <c r="XP66" s="44"/>
      <c r="XQ66" s="44"/>
      <c r="XR66" s="44"/>
      <c r="XS66" s="44"/>
      <c r="XT66" s="44"/>
      <c r="XU66" s="44"/>
      <c r="XV66" s="44"/>
      <c r="XW66" s="44"/>
      <c r="XX66" s="44"/>
      <c r="XY66" s="44"/>
      <c r="XZ66" s="44"/>
      <c r="YA66" s="44"/>
      <c r="YB66" s="44"/>
      <c r="YC66" s="44"/>
      <c r="YD66" s="44"/>
      <c r="YE66" s="44"/>
      <c r="YF66" s="44"/>
      <c r="YG66" s="44"/>
      <c r="YH66" s="44"/>
      <c r="YI66" s="44"/>
      <c r="YJ66" s="44"/>
      <c r="YK66" s="44"/>
      <c r="YL66" s="44"/>
      <c r="YM66" s="44"/>
      <c r="YN66" s="44"/>
      <c r="YO66" s="44"/>
      <c r="YP66" s="44"/>
      <c r="YQ66" s="44"/>
      <c r="YR66" s="44"/>
      <c r="YS66" s="44"/>
      <c r="YT66" s="44"/>
      <c r="YU66" s="44"/>
      <c r="YV66" s="44"/>
      <c r="YW66" s="44"/>
      <c r="YX66" s="44"/>
      <c r="YY66" s="44"/>
      <c r="YZ66" s="44"/>
      <c r="ZA66" s="44"/>
      <c r="ZB66" s="44"/>
      <c r="ZC66" s="44"/>
      <c r="ZD66" s="44"/>
      <c r="ZE66" s="44"/>
      <c r="ZF66" s="44"/>
      <c r="ZG66" s="44"/>
      <c r="ZH66" s="44"/>
      <c r="ZI66" s="44"/>
      <c r="ZJ66" s="44"/>
      <c r="ZK66" s="44"/>
      <c r="ZL66" s="44"/>
      <c r="ZM66" s="44"/>
      <c r="ZN66" s="44"/>
      <c r="ZO66" s="44"/>
      <c r="ZP66" s="44"/>
      <c r="ZQ66" s="44"/>
      <c r="ZR66" s="44"/>
      <c r="ZS66" s="44"/>
      <c r="ZT66" s="44"/>
      <c r="ZU66" s="44"/>
      <c r="ZV66" s="44"/>
      <c r="ZW66" s="44"/>
      <c r="ZX66" s="44"/>
      <c r="ZY66" s="44"/>
      <c r="ZZ66" s="44"/>
      <c r="AAA66" s="44"/>
      <c r="AAB66" s="44"/>
      <c r="AAC66" s="44"/>
      <c r="AAD66" s="44"/>
      <c r="AAE66" s="44"/>
      <c r="AAF66" s="44"/>
      <c r="AAG66" s="44"/>
      <c r="AAH66" s="44"/>
      <c r="AAI66" s="44"/>
      <c r="AAJ66" s="44"/>
      <c r="AAK66" s="44"/>
      <c r="AAL66" s="44"/>
      <c r="AAM66" s="44"/>
      <c r="AAN66" s="44"/>
      <c r="AAO66" s="44"/>
      <c r="AAP66" s="44"/>
      <c r="AAQ66" s="44"/>
      <c r="AAR66" s="44"/>
      <c r="AAS66" s="44"/>
      <c r="AAT66" s="44"/>
      <c r="AAU66" s="44"/>
      <c r="AAV66" s="44"/>
      <c r="AAW66" s="44"/>
      <c r="AAX66" s="44"/>
      <c r="AAY66" s="44"/>
      <c r="AAZ66" s="44"/>
      <c r="ABA66" s="44"/>
      <c r="ABB66" s="44"/>
      <c r="ABC66" s="44"/>
      <c r="ABD66" s="44"/>
      <c r="ABE66" s="44"/>
      <c r="ABF66" s="44"/>
      <c r="ABG66" s="44"/>
      <c r="ABH66" s="44"/>
      <c r="ABI66" s="44"/>
      <c r="ABJ66" s="44"/>
      <c r="ABK66" s="44"/>
      <c r="ABL66" s="44"/>
      <c r="ABM66" s="44"/>
      <c r="ABN66" s="44"/>
      <c r="ABO66" s="44"/>
      <c r="ABP66" s="44"/>
      <c r="ABQ66" s="44"/>
      <c r="ABR66" s="44"/>
      <c r="ABS66" s="44"/>
      <c r="ABT66" s="44"/>
      <c r="ABU66" s="44"/>
      <c r="ABV66" s="44"/>
      <c r="ABW66" s="44"/>
      <c r="ABX66" s="44"/>
      <c r="ABY66" s="44"/>
      <c r="ABZ66" s="44"/>
      <c r="ACA66" s="44"/>
      <c r="ACB66" s="44"/>
      <c r="ACC66" s="44"/>
      <c r="ACD66" s="44"/>
      <c r="ACE66" s="44"/>
      <c r="ACF66" s="44"/>
      <c r="ACG66" s="44"/>
      <c r="ACH66" s="44"/>
      <c r="ACI66" s="44"/>
      <c r="ACJ66" s="44"/>
      <c r="ACK66" s="44"/>
      <c r="ACL66" s="44"/>
      <c r="ACM66" s="44"/>
      <c r="ACN66" s="44"/>
      <c r="ACO66" s="44"/>
      <c r="ACP66" s="44"/>
      <c r="ACQ66" s="44"/>
      <c r="ACR66" s="44"/>
      <c r="ACS66" s="44"/>
      <c r="ACT66" s="44"/>
      <c r="ACU66" s="44"/>
      <c r="ACV66" s="44"/>
      <c r="ACW66" s="44"/>
      <c r="ACX66" s="44"/>
      <c r="ACY66" s="44"/>
      <c r="ACZ66" s="44"/>
      <c r="ADA66" s="44"/>
      <c r="ADB66" s="44"/>
      <c r="ADC66" s="44"/>
      <c r="ADD66" s="44"/>
      <c r="ADE66" s="44"/>
      <c r="ADF66" s="44"/>
      <c r="ADG66" s="44"/>
      <c r="ADH66" s="44"/>
      <c r="ADI66" s="44"/>
      <c r="ADJ66" s="44"/>
      <c r="ADK66" s="44"/>
      <c r="ADL66" s="44"/>
      <c r="ADM66" s="44"/>
      <c r="ADN66" s="44"/>
      <c r="ADO66" s="44"/>
      <c r="ADP66" s="44"/>
      <c r="ADQ66" s="44"/>
      <c r="ADR66" s="44"/>
      <c r="ADS66" s="44"/>
      <c r="ADT66" s="44"/>
      <c r="ADU66" s="44"/>
      <c r="ADV66" s="44"/>
      <c r="ADW66" s="44"/>
      <c r="ADX66" s="44"/>
      <c r="ADY66" s="44"/>
      <c r="ADZ66" s="44"/>
      <c r="AEA66" s="44"/>
      <c r="AEB66" s="44"/>
      <c r="AEC66" s="44"/>
      <c r="AED66" s="44"/>
      <c r="AEE66" s="44"/>
      <c r="AEF66" s="44"/>
      <c r="AEG66" s="44"/>
      <c r="AEH66" s="44"/>
      <c r="AEI66" s="44"/>
      <c r="AEJ66" s="44"/>
      <c r="AEK66" s="44"/>
      <c r="AEL66" s="44"/>
      <c r="AEM66" s="44"/>
      <c r="AEN66" s="44"/>
      <c r="AEO66" s="44"/>
      <c r="AEP66" s="44"/>
      <c r="AEQ66" s="44"/>
      <c r="AER66" s="44"/>
      <c r="AES66" s="44"/>
      <c r="AET66" s="44"/>
      <c r="AEU66" s="44"/>
      <c r="AEV66" s="44"/>
      <c r="AEW66" s="44"/>
      <c r="AEX66" s="44"/>
      <c r="AEY66" s="44"/>
      <c r="AEZ66" s="44"/>
      <c r="AFA66" s="44"/>
      <c r="AFB66" s="44"/>
      <c r="AFC66" s="44"/>
      <c r="AFD66" s="44"/>
      <c r="AFE66" s="44"/>
      <c r="AFF66" s="44"/>
      <c r="AFG66" s="44"/>
      <c r="AFH66" s="44"/>
      <c r="AFI66" s="44"/>
      <c r="AFJ66" s="44"/>
      <c r="AFK66" s="44"/>
      <c r="AFL66" s="44"/>
      <c r="AFM66" s="44"/>
      <c r="AFN66" s="44"/>
      <c r="AFO66" s="44"/>
      <c r="AFP66" s="44"/>
      <c r="AFQ66" s="44"/>
      <c r="AFR66" s="44"/>
      <c r="AFS66" s="44"/>
      <c r="AFT66" s="44"/>
      <c r="AFU66" s="44"/>
      <c r="AFV66" s="44"/>
      <c r="AFW66" s="44"/>
      <c r="AFX66" s="44"/>
      <c r="AFY66" s="44"/>
      <c r="AFZ66" s="44"/>
      <c r="AGA66" s="44"/>
      <c r="AGB66" s="44"/>
      <c r="AGC66" s="44"/>
      <c r="AGD66" s="44"/>
      <c r="AGE66" s="44"/>
      <c r="AGF66" s="44"/>
      <c r="AGG66" s="44"/>
      <c r="AGH66" s="44"/>
      <c r="AGI66" s="44"/>
      <c r="AGJ66" s="44"/>
      <c r="AGK66" s="44"/>
      <c r="AGL66" s="44"/>
      <c r="AGM66" s="44"/>
      <c r="AGN66" s="44"/>
      <c r="AGO66" s="44"/>
      <c r="AGP66" s="44"/>
      <c r="AGQ66" s="44"/>
      <c r="AGR66" s="44"/>
      <c r="AGS66" s="44"/>
      <c r="AGT66" s="44"/>
      <c r="AGU66" s="44"/>
      <c r="AGV66" s="44"/>
      <c r="AGW66" s="44"/>
      <c r="AGX66" s="44"/>
      <c r="AGY66" s="44"/>
      <c r="AGZ66" s="44"/>
      <c r="AHA66" s="44"/>
      <c r="AHB66" s="44"/>
      <c r="AHC66" s="44"/>
      <c r="AHD66" s="44"/>
      <c r="AHE66" s="44"/>
      <c r="AHF66" s="44"/>
      <c r="AHG66" s="44"/>
      <c r="AHH66" s="44"/>
      <c r="AHI66" s="44"/>
      <c r="AHJ66" s="44"/>
      <c r="AHK66" s="44"/>
      <c r="AHL66" s="44"/>
      <c r="AHM66" s="44"/>
      <c r="AHN66" s="44"/>
      <c r="AHO66" s="44"/>
      <c r="AHP66" s="44"/>
      <c r="AHQ66" s="44"/>
      <c r="AHR66" s="44"/>
      <c r="AHS66" s="44"/>
      <c r="AHT66" s="44"/>
      <c r="AHU66" s="44"/>
      <c r="AHV66" s="44"/>
      <c r="AHW66" s="44"/>
      <c r="AHX66" s="44"/>
      <c r="AHY66" s="44"/>
      <c r="AHZ66" s="44"/>
      <c r="AIA66" s="44"/>
      <c r="AIB66" s="44"/>
      <c r="AIC66" s="44"/>
      <c r="AID66" s="44"/>
      <c r="AIE66" s="44"/>
      <c r="AIF66" s="44"/>
      <c r="AIG66" s="44"/>
      <c r="AIH66" s="44"/>
      <c r="AII66" s="44"/>
      <c r="AIJ66" s="44"/>
      <c r="AIK66" s="44"/>
      <c r="AIL66" s="44"/>
      <c r="AIM66" s="44"/>
      <c r="AIN66" s="44"/>
      <c r="AIO66" s="44"/>
      <c r="AIP66" s="44"/>
      <c r="AIQ66" s="44"/>
      <c r="AIR66" s="44"/>
      <c r="AIS66" s="44"/>
      <c r="AIT66" s="44"/>
      <c r="AIU66" s="44"/>
      <c r="AIV66" s="44"/>
      <c r="AIW66" s="44"/>
      <c r="AIX66" s="44"/>
      <c r="AIY66" s="44"/>
      <c r="AIZ66" s="44"/>
      <c r="AJA66" s="44"/>
      <c r="AJB66" s="44"/>
      <c r="AJC66" s="44"/>
      <c r="AJD66" s="44"/>
      <c r="AJE66" s="44"/>
      <c r="AJF66" s="44"/>
      <c r="AJG66" s="44"/>
      <c r="AJH66" s="44"/>
      <c r="AJI66" s="44"/>
      <c r="AJJ66" s="44"/>
      <c r="AJK66" s="44"/>
      <c r="AJL66" s="44"/>
      <c r="AJM66" s="44"/>
      <c r="AJN66" s="44"/>
      <c r="AJO66" s="44"/>
      <c r="AJP66" s="44"/>
      <c r="AJQ66" s="44"/>
      <c r="AJR66" s="44"/>
      <c r="AJS66" s="44"/>
      <c r="AJT66" s="44"/>
      <c r="AJU66" s="44"/>
      <c r="AJV66" s="44"/>
      <c r="AJW66" s="44"/>
      <c r="AJX66" s="44"/>
      <c r="AJY66" s="44"/>
      <c r="AJZ66" s="44"/>
      <c r="AKA66" s="44"/>
      <c r="AKB66" s="44"/>
      <c r="AKC66" s="44"/>
      <c r="AKD66" s="44"/>
      <c r="AKE66" s="44"/>
      <c r="AKF66" s="44"/>
      <c r="AKG66" s="44"/>
      <c r="AKH66" s="44"/>
      <c r="AKI66" s="44"/>
      <c r="AKJ66" s="44"/>
      <c r="AKK66" s="44"/>
      <c r="AKL66" s="44"/>
      <c r="AKM66" s="44"/>
      <c r="AKN66" s="44"/>
      <c r="AKO66" s="44"/>
      <c r="AKP66" s="44"/>
      <c r="AKQ66" s="44"/>
      <c r="AKR66" s="44"/>
      <c r="AKS66" s="44"/>
      <c r="AKT66" s="44"/>
      <c r="AKU66" s="44"/>
      <c r="AKV66" s="44"/>
      <c r="AKW66" s="44"/>
      <c r="AKX66" s="44"/>
      <c r="AKY66" s="44"/>
      <c r="AKZ66" s="44"/>
      <c r="ALA66" s="44"/>
      <c r="ALB66" s="44"/>
      <c r="ALC66" s="44"/>
      <c r="ALD66" s="44"/>
      <c r="ALE66" s="44"/>
      <c r="ALF66" s="44"/>
      <c r="ALG66" s="44"/>
      <c r="ALH66" s="44"/>
      <c r="ALI66" s="44"/>
      <c r="ALJ66" s="44"/>
      <c r="ALK66" s="44"/>
      <c r="ALL66" s="44"/>
      <c r="ALM66" s="44"/>
      <c r="ALN66" s="44"/>
      <c r="ALO66" s="44"/>
      <c r="ALP66" s="44"/>
      <c r="ALQ66" s="44"/>
      <c r="ALR66" s="44"/>
      <c r="ALS66" s="44"/>
      <c r="ALT66" s="44"/>
      <c r="ALU66" s="44"/>
      <c r="ALV66" s="44"/>
      <c r="ALW66" s="44"/>
      <c r="ALX66" s="44"/>
      <c r="ALY66" s="44"/>
      <c r="ALZ66" s="44"/>
      <c r="AMA66" s="44"/>
      <c r="AMB66" s="44"/>
      <c r="AMC66" s="44"/>
      <c r="AMD66" s="44"/>
      <c r="AME66" s="44"/>
      <c r="AMF66" s="44"/>
      <c r="AMG66" s="44"/>
    </row>
    <row r="67" spans="1:1024" ht="26.25" customHeight="1">
      <c r="A67" s="99" t="s">
        <v>83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"/>
      <c r="ALX67" s="12"/>
      <c r="ALY67" s="12"/>
      <c r="ALZ67" s="12"/>
      <c r="AMA67" s="12"/>
      <c r="AMB67" s="12"/>
      <c r="AMC67" s="12"/>
      <c r="AMD67" s="12"/>
      <c r="AME67" s="12"/>
      <c r="AMF67" s="12"/>
      <c r="AMG67" s="12"/>
      <c r="AMH67" s="13"/>
      <c r="AMI67" s="13"/>
      <c r="AMJ67" s="13"/>
    </row>
    <row r="68" spans="1:1024" s="85" customFormat="1" ht="26.25" customHeight="1">
      <c r="A68" s="86" t="s">
        <v>146</v>
      </c>
      <c r="B68" s="86">
        <v>600</v>
      </c>
      <c r="C68" s="86">
        <v>60017</v>
      </c>
      <c r="D68" s="86">
        <v>6060</v>
      </c>
      <c r="E68" s="87" t="s">
        <v>145</v>
      </c>
      <c r="F68" s="88">
        <v>0</v>
      </c>
      <c r="G68" s="88">
        <v>19600</v>
      </c>
      <c r="H68" s="88">
        <v>19600</v>
      </c>
      <c r="I68" s="88">
        <v>0</v>
      </c>
      <c r="J68" s="88"/>
      <c r="K68" s="88">
        <v>0</v>
      </c>
      <c r="L68" s="88">
        <v>0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  <c r="AMA68" s="12"/>
      <c r="AMB68" s="12"/>
      <c r="AMC68" s="12"/>
      <c r="AMD68" s="12"/>
      <c r="AME68" s="12"/>
      <c r="AMF68" s="12"/>
      <c r="AMG68" s="12"/>
      <c r="AMH68" s="13"/>
      <c r="AMI68" s="13"/>
      <c r="AMJ68" s="13"/>
    </row>
    <row r="69" spans="1:1024" s="85" customFormat="1" ht="26.25" customHeight="1">
      <c r="A69" s="91" t="s">
        <v>40</v>
      </c>
      <c r="B69" s="91"/>
      <c r="C69" s="91"/>
      <c r="D69" s="91"/>
      <c r="E69" s="91"/>
      <c r="F69" s="89">
        <f>F68</f>
        <v>0</v>
      </c>
      <c r="G69" s="89">
        <f>G68</f>
        <v>19600</v>
      </c>
      <c r="H69" s="89">
        <f t="shared" ref="H69:I69" si="13">H68</f>
        <v>19600</v>
      </c>
      <c r="I69" s="89">
        <f t="shared" si="13"/>
        <v>0</v>
      </c>
      <c r="J69" s="89"/>
      <c r="K69" s="89"/>
      <c r="L69" s="8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12"/>
      <c r="VI69" s="12"/>
      <c r="VJ69" s="12"/>
      <c r="VK69" s="12"/>
      <c r="VL69" s="12"/>
      <c r="VM69" s="12"/>
      <c r="VN69" s="12"/>
      <c r="VO69" s="12"/>
      <c r="VP69" s="12"/>
      <c r="VQ69" s="12"/>
      <c r="VR69" s="12"/>
      <c r="VS69" s="12"/>
      <c r="VT69" s="12"/>
      <c r="VU69" s="12"/>
      <c r="VV69" s="12"/>
      <c r="VW69" s="12"/>
      <c r="VX69" s="12"/>
      <c r="VY69" s="12"/>
      <c r="VZ69" s="12"/>
      <c r="WA69" s="12"/>
      <c r="WB69" s="12"/>
      <c r="WC69" s="12"/>
      <c r="WD69" s="12"/>
      <c r="WE69" s="12"/>
      <c r="WF69" s="12"/>
      <c r="WG69" s="12"/>
      <c r="WH69" s="12"/>
      <c r="WI69" s="12"/>
      <c r="WJ69" s="12"/>
      <c r="WK69" s="12"/>
      <c r="WL69" s="12"/>
      <c r="WM69" s="12"/>
      <c r="WN69" s="12"/>
      <c r="WO69" s="12"/>
      <c r="WP69" s="12"/>
      <c r="WQ69" s="12"/>
      <c r="WR69" s="12"/>
      <c r="WS69" s="12"/>
      <c r="WT69" s="12"/>
      <c r="WU69" s="12"/>
      <c r="WV69" s="12"/>
      <c r="WW69" s="12"/>
      <c r="WX69" s="12"/>
      <c r="WY69" s="12"/>
      <c r="WZ69" s="12"/>
      <c r="XA69" s="12"/>
      <c r="XB69" s="12"/>
      <c r="XC69" s="12"/>
      <c r="XD69" s="12"/>
      <c r="XE69" s="12"/>
      <c r="XF69" s="12"/>
      <c r="XG69" s="12"/>
      <c r="XH69" s="12"/>
      <c r="XI69" s="12"/>
      <c r="XJ69" s="12"/>
      <c r="XK69" s="12"/>
      <c r="XL69" s="12"/>
      <c r="XM69" s="12"/>
      <c r="XN69" s="12"/>
      <c r="XO69" s="12"/>
      <c r="XP69" s="12"/>
      <c r="XQ69" s="12"/>
      <c r="XR69" s="12"/>
      <c r="XS69" s="12"/>
      <c r="XT69" s="12"/>
      <c r="XU69" s="12"/>
      <c r="XV69" s="12"/>
      <c r="XW69" s="12"/>
      <c r="XX69" s="12"/>
      <c r="XY69" s="12"/>
      <c r="XZ69" s="12"/>
      <c r="YA69" s="12"/>
      <c r="YB69" s="12"/>
      <c r="YC69" s="12"/>
      <c r="YD69" s="12"/>
      <c r="YE69" s="12"/>
      <c r="YF69" s="12"/>
      <c r="YG69" s="12"/>
      <c r="YH69" s="12"/>
      <c r="YI69" s="12"/>
      <c r="YJ69" s="12"/>
      <c r="YK69" s="12"/>
      <c r="YL69" s="12"/>
      <c r="YM69" s="12"/>
      <c r="YN69" s="12"/>
      <c r="YO69" s="12"/>
      <c r="YP69" s="12"/>
      <c r="YQ69" s="12"/>
      <c r="YR69" s="12"/>
      <c r="YS69" s="12"/>
      <c r="YT69" s="12"/>
      <c r="YU69" s="12"/>
      <c r="YV69" s="12"/>
      <c r="YW69" s="12"/>
      <c r="YX69" s="12"/>
      <c r="YY69" s="12"/>
      <c r="YZ69" s="12"/>
      <c r="ZA69" s="12"/>
      <c r="ZB69" s="12"/>
      <c r="ZC69" s="12"/>
      <c r="ZD69" s="12"/>
      <c r="ZE69" s="12"/>
      <c r="ZF69" s="12"/>
      <c r="ZG69" s="12"/>
      <c r="ZH69" s="12"/>
      <c r="ZI69" s="12"/>
      <c r="ZJ69" s="12"/>
      <c r="ZK69" s="12"/>
      <c r="ZL69" s="12"/>
      <c r="ZM69" s="12"/>
      <c r="ZN69" s="12"/>
      <c r="ZO69" s="12"/>
      <c r="ZP69" s="12"/>
      <c r="ZQ69" s="12"/>
      <c r="ZR69" s="12"/>
      <c r="ZS69" s="12"/>
      <c r="ZT69" s="12"/>
      <c r="ZU69" s="12"/>
      <c r="ZV69" s="12"/>
      <c r="ZW69" s="12"/>
      <c r="ZX69" s="12"/>
      <c r="ZY69" s="12"/>
      <c r="ZZ69" s="12"/>
      <c r="AAA69" s="12"/>
      <c r="AAB69" s="12"/>
      <c r="AAC69" s="12"/>
      <c r="AAD69" s="12"/>
      <c r="AAE69" s="12"/>
      <c r="AAF69" s="12"/>
      <c r="AAG69" s="12"/>
      <c r="AAH69" s="12"/>
      <c r="AAI69" s="12"/>
      <c r="AAJ69" s="12"/>
      <c r="AAK69" s="12"/>
      <c r="AAL69" s="12"/>
      <c r="AAM69" s="12"/>
      <c r="AAN69" s="12"/>
      <c r="AAO69" s="12"/>
      <c r="AAP69" s="12"/>
      <c r="AAQ69" s="12"/>
      <c r="AAR69" s="12"/>
      <c r="AAS69" s="12"/>
      <c r="AAT69" s="12"/>
      <c r="AAU69" s="12"/>
      <c r="AAV69" s="12"/>
      <c r="AAW69" s="12"/>
      <c r="AAX69" s="12"/>
      <c r="AAY69" s="12"/>
      <c r="AAZ69" s="12"/>
      <c r="ABA69" s="12"/>
      <c r="ABB69" s="12"/>
      <c r="ABC69" s="12"/>
      <c r="ABD69" s="12"/>
      <c r="ABE69" s="12"/>
      <c r="ABF69" s="12"/>
      <c r="ABG69" s="12"/>
      <c r="ABH69" s="12"/>
      <c r="ABI69" s="12"/>
      <c r="ABJ69" s="12"/>
      <c r="ABK69" s="12"/>
      <c r="ABL69" s="12"/>
      <c r="ABM69" s="12"/>
      <c r="ABN69" s="12"/>
      <c r="ABO69" s="12"/>
      <c r="ABP69" s="12"/>
      <c r="ABQ69" s="12"/>
      <c r="ABR69" s="12"/>
      <c r="ABS69" s="12"/>
      <c r="ABT69" s="12"/>
      <c r="ABU69" s="12"/>
      <c r="ABV69" s="12"/>
      <c r="ABW69" s="12"/>
      <c r="ABX69" s="12"/>
      <c r="ABY69" s="12"/>
      <c r="ABZ69" s="12"/>
      <c r="ACA69" s="12"/>
      <c r="ACB69" s="12"/>
      <c r="ACC69" s="12"/>
      <c r="ACD69" s="12"/>
      <c r="ACE69" s="12"/>
      <c r="ACF69" s="12"/>
      <c r="ACG69" s="12"/>
      <c r="ACH69" s="12"/>
      <c r="ACI69" s="12"/>
      <c r="ACJ69" s="12"/>
      <c r="ACK69" s="12"/>
      <c r="ACL69" s="12"/>
      <c r="ACM69" s="12"/>
      <c r="ACN69" s="12"/>
      <c r="ACO69" s="12"/>
      <c r="ACP69" s="12"/>
      <c r="ACQ69" s="12"/>
      <c r="ACR69" s="12"/>
      <c r="ACS69" s="12"/>
      <c r="ACT69" s="12"/>
      <c r="ACU69" s="12"/>
      <c r="ACV69" s="12"/>
      <c r="ACW69" s="12"/>
      <c r="ACX69" s="12"/>
      <c r="ACY69" s="12"/>
      <c r="ACZ69" s="12"/>
      <c r="ADA69" s="12"/>
      <c r="ADB69" s="12"/>
      <c r="ADC69" s="12"/>
      <c r="ADD69" s="12"/>
      <c r="ADE69" s="12"/>
      <c r="ADF69" s="12"/>
      <c r="ADG69" s="12"/>
      <c r="ADH69" s="12"/>
      <c r="ADI69" s="12"/>
      <c r="ADJ69" s="12"/>
      <c r="ADK69" s="12"/>
      <c r="ADL69" s="12"/>
      <c r="ADM69" s="12"/>
      <c r="ADN69" s="12"/>
      <c r="ADO69" s="12"/>
      <c r="ADP69" s="12"/>
      <c r="ADQ69" s="12"/>
      <c r="ADR69" s="12"/>
      <c r="ADS69" s="12"/>
      <c r="ADT69" s="12"/>
      <c r="ADU69" s="12"/>
      <c r="ADV69" s="12"/>
      <c r="ADW69" s="12"/>
      <c r="ADX69" s="12"/>
      <c r="ADY69" s="12"/>
      <c r="ADZ69" s="12"/>
      <c r="AEA69" s="12"/>
      <c r="AEB69" s="12"/>
      <c r="AEC69" s="12"/>
      <c r="AED69" s="12"/>
      <c r="AEE69" s="12"/>
      <c r="AEF69" s="12"/>
      <c r="AEG69" s="12"/>
      <c r="AEH69" s="12"/>
      <c r="AEI69" s="12"/>
      <c r="AEJ69" s="12"/>
      <c r="AEK69" s="12"/>
      <c r="AEL69" s="12"/>
      <c r="AEM69" s="12"/>
      <c r="AEN69" s="12"/>
      <c r="AEO69" s="12"/>
      <c r="AEP69" s="12"/>
      <c r="AEQ69" s="12"/>
      <c r="AER69" s="12"/>
      <c r="AES69" s="12"/>
      <c r="AET69" s="12"/>
      <c r="AEU69" s="12"/>
      <c r="AEV69" s="12"/>
      <c r="AEW69" s="12"/>
      <c r="AEX69" s="12"/>
      <c r="AEY69" s="12"/>
      <c r="AEZ69" s="12"/>
      <c r="AFA69" s="12"/>
      <c r="AFB69" s="12"/>
      <c r="AFC69" s="12"/>
      <c r="AFD69" s="12"/>
      <c r="AFE69" s="12"/>
      <c r="AFF69" s="12"/>
      <c r="AFG69" s="12"/>
      <c r="AFH69" s="12"/>
      <c r="AFI69" s="12"/>
      <c r="AFJ69" s="12"/>
      <c r="AFK69" s="12"/>
      <c r="AFL69" s="12"/>
      <c r="AFM69" s="12"/>
      <c r="AFN69" s="12"/>
      <c r="AFO69" s="12"/>
      <c r="AFP69" s="12"/>
      <c r="AFQ69" s="12"/>
      <c r="AFR69" s="12"/>
      <c r="AFS69" s="12"/>
      <c r="AFT69" s="12"/>
      <c r="AFU69" s="12"/>
      <c r="AFV69" s="12"/>
      <c r="AFW69" s="12"/>
      <c r="AFX69" s="12"/>
      <c r="AFY69" s="12"/>
      <c r="AFZ69" s="12"/>
      <c r="AGA69" s="12"/>
      <c r="AGB69" s="12"/>
      <c r="AGC69" s="12"/>
      <c r="AGD69" s="12"/>
      <c r="AGE69" s="12"/>
      <c r="AGF69" s="12"/>
      <c r="AGG69" s="12"/>
      <c r="AGH69" s="12"/>
      <c r="AGI69" s="12"/>
      <c r="AGJ69" s="12"/>
      <c r="AGK69" s="12"/>
      <c r="AGL69" s="12"/>
      <c r="AGM69" s="12"/>
      <c r="AGN69" s="12"/>
      <c r="AGO69" s="12"/>
      <c r="AGP69" s="12"/>
      <c r="AGQ69" s="12"/>
      <c r="AGR69" s="12"/>
      <c r="AGS69" s="12"/>
      <c r="AGT69" s="12"/>
      <c r="AGU69" s="12"/>
      <c r="AGV69" s="12"/>
      <c r="AGW69" s="12"/>
      <c r="AGX69" s="12"/>
      <c r="AGY69" s="12"/>
      <c r="AGZ69" s="12"/>
      <c r="AHA69" s="12"/>
      <c r="AHB69" s="12"/>
      <c r="AHC69" s="12"/>
      <c r="AHD69" s="12"/>
      <c r="AHE69" s="12"/>
      <c r="AHF69" s="12"/>
      <c r="AHG69" s="12"/>
      <c r="AHH69" s="12"/>
      <c r="AHI69" s="12"/>
      <c r="AHJ69" s="12"/>
      <c r="AHK69" s="12"/>
      <c r="AHL69" s="12"/>
      <c r="AHM69" s="12"/>
      <c r="AHN69" s="12"/>
      <c r="AHO69" s="12"/>
      <c r="AHP69" s="12"/>
      <c r="AHQ69" s="12"/>
      <c r="AHR69" s="12"/>
      <c r="AHS69" s="12"/>
      <c r="AHT69" s="12"/>
      <c r="AHU69" s="12"/>
      <c r="AHV69" s="12"/>
      <c r="AHW69" s="12"/>
      <c r="AHX69" s="12"/>
      <c r="AHY69" s="12"/>
      <c r="AHZ69" s="12"/>
      <c r="AIA69" s="12"/>
      <c r="AIB69" s="12"/>
      <c r="AIC69" s="12"/>
      <c r="AID69" s="12"/>
      <c r="AIE69" s="12"/>
      <c r="AIF69" s="12"/>
      <c r="AIG69" s="12"/>
      <c r="AIH69" s="12"/>
      <c r="AII69" s="12"/>
      <c r="AIJ69" s="12"/>
      <c r="AIK69" s="12"/>
      <c r="AIL69" s="12"/>
      <c r="AIM69" s="12"/>
      <c r="AIN69" s="12"/>
      <c r="AIO69" s="12"/>
      <c r="AIP69" s="12"/>
      <c r="AIQ69" s="12"/>
      <c r="AIR69" s="12"/>
      <c r="AIS69" s="12"/>
      <c r="AIT69" s="12"/>
      <c r="AIU69" s="12"/>
      <c r="AIV69" s="12"/>
      <c r="AIW69" s="12"/>
      <c r="AIX69" s="12"/>
      <c r="AIY69" s="12"/>
      <c r="AIZ69" s="12"/>
      <c r="AJA69" s="12"/>
      <c r="AJB69" s="12"/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  <c r="AKG69" s="12"/>
      <c r="AKH69" s="12"/>
      <c r="AKI69" s="12"/>
      <c r="AKJ69" s="12"/>
      <c r="AKK69" s="12"/>
      <c r="AKL69" s="12"/>
      <c r="AKM69" s="12"/>
      <c r="AKN69" s="12"/>
      <c r="AKO69" s="12"/>
      <c r="AKP69" s="12"/>
      <c r="AKQ69" s="12"/>
      <c r="AKR69" s="12"/>
      <c r="AKS69" s="12"/>
      <c r="AKT69" s="12"/>
      <c r="AKU69" s="12"/>
      <c r="AKV69" s="12"/>
      <c r="AKW69" s="12"/>
      <c r="AKX69" s="12"/>
      <c r="AKY69" s="12"/>
      <c r="AKZ69" s="12"/>
      <c r="ALA69" s="12"/>
      <c r="ALB69" s="12"/>
      <c r="ALC69" s="12"/>
      <c r="ALD69" s="12"/>
      <c r="ALE69" s="12"/>
      <c r="ALF69" s="12"/>
      <c r="ALG69" s="12"/>
      <c r="ALH69" s="12"/>
      <c r="ALI69" s="12"/>
      <c r="ALJ69" s="12"/>
      <c r="ALK69" s="12"/>
      <c r="ALL69" s="12"/>
      <c r="ALM69" s="12"/>
      <c r="ALN69" s="12"/>
      <c r="ALO69" s="12"/>
      <c r="ALP69" s="12"/>
      <c r="ALQ69" s="12"/>
      <c r="ALR69" s="12"/>
      <c r="ALS69" s="12"/>
      <c r="ALT69" s="12"/>
      <c r="ALU69" s="12"/>
      <c r="ALV69" s="12"/>
      <c r="ALW69" s="12"/>
      <c r="ALX69" s="12"/>
      <c r="ALY69" s="12"/>
      <c r="ALZ69" s="12"/>
      <c r="AMA69" s="12"/>
      <c r="AMB69" s="12"/>
      <c r="AMC69" s="12"/>
      <c r="AMD69" s="12"/>
      <c r="AME69" s="12"/>
      <c r="AMF69" s="12"/>
      <c r="AMG69" s="12"/>
      <c r="AMH69" s="13"/>
      <c r="AMI69" s="13"/>
      <c r="AMJ69" s="13"/>
    </row>
    <row r="70" spans="1:1024" ht="30">
      <c r="A70" s="14" t="s">
        <v>84</v>
      </c>
      <c r="B70" s="15">
        <v>700</v>
      </c>
      <c r="C70" s="15">
        <v>70005</v>
      </c>
      <c r="D70" s="15">
        <v>6060</v>
      </c>
      <c r="E70" s="17" t="s">
        <v>85</v>
      </c>
      <c r="F70" s="45">
        <v>900000</v>
      </c>
      <c r="G70" s="45">
        <f>H70+I70+K70</f>
        <v>600000</v>
      </c>
      <c r="H70" s="45">
        <f>603000-300000</f>
        <v>303000</v>
      </c>
      <c r="I70" s="45">
        <v>297000</v>
      </c>
      <c r="J70" s="46" t="s">
        <v>86</v>
      </c>
      <c r="K70" s="39">
        <v>0</v>
      </c>
      <c r="L70" s="20" t="s">
        <v>19</v>
      </c>
    </row>
    <row r="71" spans="1:1024">
      <c r="A71" s="14" t="s">
        <v>87</v>
      </c>
      <c r="B71" s="15">
        <v>700</v>
      </c>
      <c r="C71" s="15">
        <v>70005</v>
      </c>
      <c r="D71" s="15">
        <v>6060</v>
      </c>
      <c r="E71" s="17" t="s">
        <v>88</v>
      </c>
      <c r="F71" s="45"/>
      <c r="G71" s="45">
        <f>H71+I71</f>
        <v>32000</v>
      </c>
      <c r="H71" s="45">
        <v>32000</v>
      </c>
      <c r="I71" s="39">
        <v>0</v>
      </c>
      <c r="J71" s="46"/>
      <c r="K71" s="39">
        <v>0</v>
      </c>
      <c r="L71" s="20" t="s">
        <v>19</v>
      </c>
    </row>
    <row r="72" spans="1:1024">
      <c r="A72" s="14" t="s">
        <v>89</v>
      </c>
      <c r="B72" s="15">
        <v>700</v>
      </c>
      <c r="C72" s="15">
        <v>70005</v>
      </c>
      <c r="D72" s="15">
        <v>6060</v>
      </c>
      <c r="E72" s="17" t="s">
        <v>90</v>
      </c>
      <c r="F72" s="45"/>
      <c r="G72" s="45">
        <f>H72+I72</f>
        <v>160000</v>
      </c>
      <c r="H72" s="45">
        <v>160000</v>
      </c>
      <c r="I72" s="45"/>
      <c r="J72" s="46"/>
      <c r="K72" s="45"/>
      <c r="L72" s="20" t="s">
        <v>19</v>
      </c>
    </row>
    <row r="73" spans="1:1024" ht="30">
      <c r="A73" s="14" t="s">
        <v>91</v>
      </c>
      <c r="B73" s="15">
        <v>700</v>
      </c>
      <c r="C73" s="15">
        <v>70005</v>
      </c>
      <c r="D73" s="15">
        <v>6060</v>
      </c>
      <c r="E73" s="17" t="s">
        <v>92</v>
      </c>
      <c r="F73" s="45"/>
      <c r="G73" s="45">
        <f>H73+I73</f>
        <v>160476.87</v>
      </c>
      <c r="H73" s="45">
        <v>160476.87</v>
      </c>
      <c r="I73" s="45"/>
      <c r="J73" s="46"/>
      <c r="K73" s="45"/>
      <c r="L73" s="20" t="s">
        <v>19</v>
      </c>
    </row>
    <row r="74" spans="1:1024">
      <c r="A74" s="91" t="s">
        <v>55</v>
      </c>
      <c r="B74" s="91"/>
      <c r="C74" s="91"/>
      <c r="D74" s="91"/>
      <c r="E74" s="91"/>
      <c r="F74" s="47">
        <f>SUM(F70:F73)</f>
        <v>900000</v>
      </c>
      <c r="G74" s="47">
        <f>SUM(G70:G73)</f>
        <v>952476.87</v>
      </c>
      <c r="H74" s="47">
        <f>SUM(H70:H73)</f>
        <v>655476.87</v>
      </c>
      <c r="I74" s="47">
        <f>SUM(I70:I73)</f>
        <v>297000</v>
      </c>
      <c r="J74" s="22" t="s">
        <v>27</v>
      </c>
      <c r="K74" s="21">
        <f>SUM(K70:K73)</f>
        <v>0</v>
      </c>
      <c r="L74" s="22" t="s">
        <v>28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F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N74" s="23"/>
      <c r="MO74" s="23"/>
      <c r="MP74" s="23"/>
      <c r="MQ74" s="23"/>
      <c r="MR74" s="23"/>
      <c r="MS74" s="23"/>
      <c r="MT74" s="23"/>
      <c r="MU74" s="23"/>
      <c r="MV74" s="23"/>
      <c r="MW74" s="23"/>
      <c r="MX74" s="23"/>
      <c r="MY74" s="23"/>
      <c r="MZ74" s="23"/>
      <c r="NA74" s="23"/>
      <c r="NB74" s="23"/>
      <c r="NC74" s="23"/>
      <c r="ND74" s="23"/>
      <c r="NE74" s="23"/>
      <c r="NF74" s="23"/>
      <c r="NG74" s="23"/>
      <c r="NH74" s="23"/>
      <c r="NI74" s="23"/>
      <c r="NJ74" s="23"/>
      <c r="NK74" s="23"/>
      <c r="NL74" s="23"/>
      <c r="NM74" s="23"/>
      <c r="NN74" s="23"/>
      <c r="NO74" s="23"/>
      <c r="NP74" s="23"/>
      <c r="NQ74" s="23"/>
      <c r="NR74" s="23"/>
      <c r="NS74" s="23"/>
      <c r="NT74" s="23"/>
      <c r="NU74" s="23"/>
      <c r="NV74" s="23"/>
      <c r="NW74" s="23"/>
      <c r="NX74" s="23"/>
      <c r="NY74" s="23"/>
      <c r="NZ74" s="23"/>
      <c r="OA74" s="23"/>
      <c r="OB74" s="23"/>
      <c r="OC74" s="23"/>
      <c r="OD74" s="23"/>
      <c r="OE74" s="23"/>
      <c r="OF74" s="23"/>
      <c r="OG74" s="23"/>
      <c r="OH74" s="23"/>
      <c r="OI74" s="23"/>
      <c r="OJ74" s="23"/>
      <c r="OK74" s="23"/>
      <c r="OL74" s="23"/>
      <c r="OM74" s="23"/>
      <c r="ON74" s="23"/>
      <c r="OO74" s="23"/>
      <c r="OP74" s="23"/>
      <c r="OQ74" s="23"/>
      <c r="OR74" s="23"/>
      <c r="OS74" s="23"/>
      <c r="OT74" s="23"/>
      <c r="OU74" s="23"/>
      <c r="OV74" s="23"/>
      <c r="OW74" s="23"/>
      <c r="OX74" s="23"/>
      <c r="OY74" s="23"/>
      <c r="OZ74" s="23"/>
      <c r="PA74" s="23"/>
      <c r="PB74" s="23"/>
      <c r="PC74" s="23"/>
      <c r="PD74" s="23"/>
      <c r="PE74" s="23"/>
      <c r="PF74" s="23"/>
      <c r="PG74" s="23"/>
      <c r="PH74" s="23"/>
      <c r="PI74" s="23"/>
      <c r="PJ74" s="23"/>
      <c r="PK74" s="23"/>
      <c r="PL74" s="23"/>
      <c r="PM74" s="23"/>
      <c r="PN74" s="23"/>
      <c r="PO74" s="23"/>
      <c r="PP74" s="23"/>
      <c r="PQ74" s="23"/>
      <c r="PR74" s="23"/>
      <c r="PS74" s="23"/>
      <c r="PT74" s="23"/>
      <c r="PU74" s="23"/>
      <c r="PV74" s="23"/>
      <c r="PW74" s="23"/>
      <c r="PX74" s="23"/>
      <c r="PY74" s="23"/>
      <c r="PZ74" s="23"/>
      <c r="QA74" s="23"/>
      <c r="QB74" s="23"/>
      <c r="QC74" s="23"/>
      <c r="QD74" s="23"/>
      <c r="QE74" s="23"/>
      <c r="QF74" s="23"/>
      <c r="QG74" s="23"/>
      <c r="QH74" s="23"/>
      <c r="QI74" s="23"/>
      <c r="QJ74" s="23"/>
      <c r="QK74" s="23"/>
      <c r="QL74" s="23"/>
      <c r="QM74" s="23"/>
      <c r="QN74" s="23"/>
      <c r="QO74" s="23"/>
      <c r="QP74" s="23"/>
      <c r="QQ74" s="23"/>
      <c r="QR74" s="23"/>
      <c r="QS74" s="23"/>
      <c r="QT74" s="23"/>
      <c r="QU74" s="23"/>
      <c r="QV74" s="23"/>
      <c r="QW74" s="23"/>
      <c r="QX74" s="23"/>
      <c r="QY74" s="23"/>
      <c r="QZ74" s="23"/>
      <c r="RA74" s="23"/>
      <c r="RB74" s="23"/>
      <c r="RC74" s="23"/>
      <c r="RD74" s="23"/>
      <c r="RE74" s="23"/>
      <c r="RF74" s="23"/>
      <c r="RG74" s="23"/>
      <c r="RH74" s="23"/>
      <c r="RI74" s="23"/>
      <c r="RJ74" s="23"/>
      <c r="RK74" s="23"/>
      <c r="RL74" s="23"/>
      <c r="RM74" s="23"/>
      <c r="RN74" s="23"/>
      <c r="RO74" s="23"/>
      <c r="RP74" s="23"/>
      <c r="RQ74" s="23"/>
      <c r="RR74" s="23"/>
      <c r="RS74" s="23"/>
      <c r="RT74" s="23"/>
      <c r="RU74" s="23"/>
      <c r="RV74" s="23"/>
      <c r="RW74" s="23"/>
      <c r="RX74" s="23"/>
      <c r="RY74" s="23"/>
      <c r="RZ74" s="23"/>
      <c r="SA74" s="23"/>
      <c r="SB74" s="23"/>
      <c r="SC74" s="23"/>
      <c r="SD74" s="23"/>
      <c r="SE74" s="23"/>
      <c r="SF74" s="23"/>
      <c r="SG74" s="23"/>
      <c r="SH74" s="23"/>
      <c r="SI74" s="23"/>
      <c r="SJ74" s="23"/>
      <c r="SK74" s="23"/>
      <c r="SL74" s="23"/>
      <c r="SM74" s="23"/>
      <c r="SN74" s="23"/>
      <c r="SO74" s="23"/>
      <c r="SP74" s="23"/>
      <c r="SQ74" s="23"/>
      <c r="SR74" s="23"/>
      <c r="SS74" s="23"/>
      <c r="ST74" s="23"/>
      <c r="SU74" s="23"/>
      <c r="SV74" s="23"/>
      <c r="SW74" s="23"/>
      <c r="SX74" s="23"/>
      <c r="SY74" s="23"/>
      <c r="SZ74" s="23"/>
      <c r="TA74" s="23"/>
      <c r="TB74" s="23"/>
      <c r="TC74" s="23"/>
      <c r="TD74" s="23"/>
      <c r="TE74" s="23"/>
      <c r="TF74" s="23"/>
      <c r="TG74" s="23"/>
      <c r="TH74" s="23"/>
      <c r="TI74" s="23"/>
      <c r="TJ74" s="23"/>
      <c r="TK74" s="23"/>
      <c r="TL74" s="23"/>
      <c r="TM74" s="23"/>
      <c r="TN74" s="23"/>
      <c r="TO74" s="23"/>
      <c r="TP74" s="23"/>
      <c r="TQ74" s="23"/>
      <c r="TR74" s="23"/>
      <c r="TS74" s="23"/>
      <c r="TT74" s="23"/>
      <c r="TU74" s="23"/>
      <c r="TV74" s="23"/>
      <c r="TW74" s="23"/>
      <c r="TX74" s="23"/>
      <c r="TY74" s="23"/>
      <c r="TZ74" s="23"/>
      <c r="UA74" s="23"/>
      <c r="UB74" s="23"/>
      <c r="UC74" s="23"/>
      <c r="UD74" s="23"/>
      <c r="UE74" s="23"/>
      <c r="UF74" s="23"/>
      <c r="UG74" s="23"/>
      <c r="UH74" s="23"/>
      <c r="UI74" s="23"/>
      <c r="UJ74" s="23"/>
      <c r="UK74" s="23"/>
      <c r="UL74" s="23"/>
      <c r="UM74" s="23"/>
      <c r="UN74" s="23"/>
      <c r="UO74" s="23"/>
      <c r="UP74" s="23"/>
      <c r="UQ74" s="23"/>
      <c r="UR74" s="23"/>
      <c r="US74" s="23"/>
      <c r="UT74" s="23"/>
      <c r="UU74" s="23"/>
      <c r="UV74" s="23"/>
      <c r="UW74" s="23"/>
      <c r="UX74" s="23"/>
      <c r="UY74" s="23"/>
      <c r="UZ74" s="23"/>
      <c r="VA74" s="23"/>
      <c r="VB74" s="23"/>
      <c r="VC74" s="23"/>
      <c r="VD74" s="23"/>
      <c r="VE74" s="23"/>
      <c r="VF74" s="23"/>
      <c r="VG74" s="23"/>
      <c r="VH74" s="23"/>
      <c r="VI74" s="23"/>
      <c r="VJ74" s="23"/>
      <c r="VK74" s="23"/>
      <c r="VL74" s="23"/>
      <c r="VM74" s="23"/>
      <c r="VN74" s="23"/>
      <c r="VO74" s="23"/>
      <c r="VP74" s="23"/>
      <c r="VQ74" s="23"/>
      <c r="VR74" s="23"/>
      <c r="VS74" s="23"/>
      <c r="VT74" s="23"/>
      <c r="VU74" s="23"/>
      <c r="VV74" s="23"/>
      <c r="VW74" s="23"/>
      <c r="VX74" s="23"/>
      <c r="VY74" s="23"/>
      <c r="VZ74" s="23"/>
      <c r="WA74" s="23"/>
      <c r="WB74" s="23"/>
      <c r="WC74" s="23"/>
      <c r="WD74" s="23"/>
      <c r="WE74" s="23"/>
      <c r="WF74" s="23"/>
      <c r="WG74" s="23"/>
      <c r="WH74" s="23"/>
      <c r="WI74" s="23"/>
      <c r="WJ74" s="23"/>
      <c r="WK74" s="23"/>
      <c r="WL74" s="23"/>
      <c r="WM74" s="23"/>
      <c r="WN74" s="23"/>
      <c r="WO74" s="23"/>
      <c r="WP74" s="23"/>
      <c r="WQ74" s="23"/>
      <c r="WR74" s="23"/>
      <c r="WS74" s="23"/>
      <c r="WT74" s="23"/>
      <c r="WU74" s="23"/>
      <c r="WV74" s="23"/>
      <c r="WW74" s="23"/>
      <c r="WX74" s="23"/>
      <c r="WY74" s="23"/>
      <c r="WZ74" s="23"/>
      <c r="XA74" s="23"/>
      <c r="XB74" s="23"/>
      <c r="XC74" s="23"/>
      <c r="XD74" s="23"/>
      <c r="XE74" s="23"/>
      <c r="XF74" s="23"/>
      <c r="XG74" s="23"/>
      <c r="XH74" s="23"/>
      <c r="XI74" s="23"/>
      <c r="XJ74" s="23"/>
      <c r="XK74" s="23"/>
      <c r="XL74" s="23"/>
      <c r="XM74" s="23"/>
      <c r="XN74" s="23"/>
      <c r="XO74" s="23"/>
      <c r="XP74" s="23"/>
      <c r="XQ74" s="23"/>
      <c r="XR74" s="23"/>
      <c r="XS74" s="23"/>
      <c r="XT74" s="23"/>
      <c r="XU74" s="23"/>
      <c r="XV74" s="23"/>
      <c r="XW74" s="23"/>
      <c r="XX74" s="23"/>
      <c r="XY74" s="23"/>
      <c r="XZ74" s="23"/>
      <c r="YA74" s="23"/>
      <c r="YB74" s="23"/>
      <c r="YC74" s="23"/>
      <c r="YD74" s="23"/>
      <c r="YE74" s="23"/>
      <c r="YF74" s="23"/>
      <c r="YG74" s="23"/>
      <c r="YH74" s="23"/>
      <c r="YI74" s="23"/>
      <c r="YJ74" s="23"/>
      <c r="YK74" s="23"/>
      <c r="YL74" s="23"/>
      <c r="YM74" s="23"/>
      <c r="YN74" s="23"/>
      <c r="YO74" s="23"/>
      <c r="YP74" s="23"/>
      <c r="YQ74" s="23"/>
      <c r="YR74" s="23"/>
      <c r="YS74" s="23"/>
      <c r="YT74" s="23"/>
      <c r="YU74" s="23"/>
      <c r="YV74" s="23"/>
      <c r="YW74" s="23"/>
      <c r="YX74" s="23"/>
      <c r="YY74" s="23"/>
      <c r="YZ74" s="23"/>
      <c r="ZA74" s="23"/>
      <c r="ZB74" s="23"/>
      <c r="ZC74" s="23"/>
      <c r="ZD74" s="23"/>
      <c r="ZE74" s="23"/>
      <c r="ZF74" s="23"/>
      <c r="ZG74" s="23"/>
      <c r="ZH74" s="23"/>
      <c r="ZI74" s="23"/>
      <c r="ZJ74" s="23"/>
      <c r="ZK74" s="23"/>
      <c r="ZL74" s="23"/>
      <c r="ZM74" s="23"/>
      <c r="ZN74" s="23"/>
      <c r="ZO74" s="23"/>
      <c r="ZP74" s="23"/>
      <c r="ZQ74" s="23"/>
      <c r="ZR74" s="23"/>
      <c r="ZS74" s="23"/>
      <c r="ZT74" s="23"/>
      <c r="ZU74" s="23"/>
      <c r="ZV74" s="23"/>
      <c r="ZW74" s="23"/>
      <c r="ZX74" s="23"/>
      <c r="ZY74" s="23"/>
      <c r="ZZ74" s="23"/>
      <c r="AAA74" s="23"/>
      <c r="AAB74" s="23"/>
      <c r="AAC74" s="23"/>
      <c r="AAD74" s="23"/>
      <c r="AAE74" s="23"/>
      <c r="AAF74" s="23"/>
      <c r="AAG74" s="23"/>
      <c r="AAH74" s="23"/>
      <c r="AAI74" s="23"/>
      <c r="AAJ74" s="23"/>
      <c r="AAK74" s="23"/>
      <c r="AAL74" s="23"/>
      <c r="AAM74" s="23"/>
      <c r="AAN74" s="23"/>
      <c r="AAO74" s="23"/>
      <c r="AAP74" s="23"/>
      <c r="AAQ74" s="23"/>
      <c r="AAR74" s="23"/>
      <c r="AAS74" s="23"/>
      <c r="AAT74" s="23"/>
      <c r="AAU74" s="23"/>
      <c r="AAV74" s="23"/>
      <c r="AAW74" s="23"/>
      <c r="AAX74" s="23"/>
      <c r="AAY74" s="23"/>
      <c r="AAZ74" s="23"/>
      <c r="ABA74" s="23"/>
      <c r="ABB74" s="23"/>
      <c r="ABC74" s="23"/>
      <c r="ABD74" s="23"/>
      <c r="ABE74" s="23"/>
      <c r="ABF74" s="23"/>
      <c r="ABG74" s="23"/>
      <c r="ABH74" s="23"/>
      <c r="ABI74" s="23"/>
      <c r="ABJ74" s="23"/>
      <c r="ABK74" s="23"/>
      <c r="ABL74" s="23"/>
      <c r="ABM74" s="23"/>
      <c r="ABN74" s="23"/>
      <c r="ABO74" s="23"/>
      <c r="ABP74" s="23"/>
      <c r="ABQ74" s="23"/>
      <c r="ABR74" s="23"/>
      <c r="ABS74" s="23"/>
      <c r="ABT74" s="23"/>
      <c r="ABU74" s="23"/>
      <c r="ABV74" s="23"/>
      <c r="ABW74" s="23"/>
      <c r="ABX74" s="23"/>
      <c r="ABY74" s="23"/>
      <c r="ABZ74" s="23"/>
      <c r="ACA74" s="23"/>
      <c r="ACB74" s="23"/>
      <c r="ACC74" s="23"/>
      <c r="ACD74" s="23"/>
      <c r="ACE74" s="23"/>
      <c r="ACF74" s="23"/>
      <c r="ACG74" s="23"/>
      <c r="ACH74" s="23"/>
      <c r="ACI74" s="23"/>
      <c r="ACJ74" s="23"/>
      <c r="ACK74" s="23"/>
      <c r="ACL74" s="23"/>
      <c r="ACM74" s="23"/>
      <c r="ACN74" s="23"/>
      <c r="ACO74" s="23"/>
      <c r="ACP74" s="23"/>
      <c r="ACQ74" s="23"/>
      <c r="ACR74" s="23"/>
      <c r="ACS74" s="23"/>
      <c r="ACT74" s="23"/>
      <c r="ACU74" s="23"/>
      <c r="ACV74" s="23"/>
      <c r="ACW74" s="23"/>
      <c r="ACX74" s="23"/>
      <c r="ACY74" s="23"/>
      <c r="ACZ74" s="23"/>
      <c r="ADA74" s="23"/>
      <c r="ADB74" s="23"/>
      <c r="ADC74" s="23"/>
      <c r="ADD74" s="23"/>
      <c r="ADE74" s="23"/>
      <c r="ADF74" s="23"/>
      <c r="ADG74" s="23"/>
      <c r="ADH74" s="23"/>
      <c r="ADI74" s="23"/>
      <c r="ADJ74" s="23"/>
      <c r="ADK74" s="23"/>
      <c r="ADL74" s="23"/>
      <c r="ADM74" s="23"/>
      <c r="ADN74" s="23"/>
      <c r="ADO74" s="23"/>
      <c r="ADP74" s="23"/>
      <c r="ADQ74" s="23"/>
      <c r="ADR74" s="23"/>
      <c r="ADS74" s="23"/>
      <c r="ADT74" s="23"/>
      <c r="ADU74" s="23"/>
      <c r="ADV74" s="23"/>
      <c r="ADW74" s="23"/>
      <c r="ADX74" s="23"/>
      <c r="ADY74" s="23"/>
      <c r="ADZ74" s="23"/>
      <c r="AEA74" s="23"/>
      <c r="AEB74" s="23"/>
      <c r="AEC74" s="23"/>
      <c r="AED74" s="23"/>
      <c r="AEE74" s="23"/>
      <c r="AEF74" s="23"/>
      <c r="AEG74" s="23"/>
      <c r="AEH74" s="23"/>
      <c r="AEI74" s="23"/>
      <c r="AEJ74" s="23"/>
      <c r="AEK74" s="23"/>
      <c r="AEL74" s="23"/>
      <c r="AEM74" s="23"/>
      <c r="AEN74" s="23"/>
      <c r="AEO74" s="23"/>
      <c r="AEP74" s="23"/>
      <c r="AEQ74" s="23"/>
      <c r="AER74" s="23"/>
      <c r="AES74" s="23"/>
      <c r="AET74" s="23"/>
      <c r="AEU74" s="23"/>
      <c r="AEV74" s="23"/>
      <c r="AEW74" s="23"/>
      <c r="AEX74" s="23"/>
      <c r="AEY74" s="23"/>
      <c r="AEZ74" s="23"/>
      <c r="AFA74" s="23"/>
      <c r="AFB74" s="23"/>
      <c r="AFC74" s="23"/>
      <c r="AFD74" s="23"/>
      <c r="AFE74" s="23"/>
      <c r="AFF74" s="23"/>
      <c r="AFG74" s="23"/>
      <c r="AFH74" s="23"/>
      <c r="AFI74" s="23"/>
      <c r="AFJ74" s="23"/>
      <c r="AFK74" s="23"/>
      <c r="AFL74" s="23"/>
      <c r="AFM74" s="23"/>
      <c r="AFN74" s="23"/>
      <c r="AFO74" s="23"/>
      <c r="AFP74" s="23"/>
      <c r="AFQ74" s="23"/>
      <c r="AFR74" s="23"/>
      <c r="AFS74" s="23"/>
      <c r="AFT74" s="23"/>
      <c r="AFU74" s="23"/>
      <c r="AFV74" s="23"/>
      <c r="AFW74" s="23"/>
      <c r="AFX74" s="23"/>
      <c r="AFY74" s="23"/>
      <c r="AFZ74" s="23"/>
      <c r="AGA74" s="23"/>
      <c r="AGB74" s="23"/>
      <c r="AGC74" s="23"/>
      <c r="AGD74" s="23"/>
      <c r="AGE74" s="23"/>
      <c r="AGF74" s="23"/>
      <c r="AGG74" s="23"/>
      <c r="AGH74" s="23"/>
      <c r="AGI74" s="23"/>
      <c r="AGJ74" s="23"/>
      <c r="AGK74" s="23"/>
      <c r="AGL74" s="23"/>
      <c r="AGM74" s="23"/>
      <c r="AGN74" s="23"/>
      <c r="AGO74" s="23"/>
      <c r="AGP74" s="23"/>
      <c r="AGQ74" s="23"/>
      <c r="AGR74" s="23"/>
      <c r="AGS74" s="23"/>
      <c r="AGT74" s="23"/>
      <c r="AGU74" s="23"/>
      <c r="AGV74" s="23"/>
      <c r="AGW74" s="23"/>
      <c r="AGX74" s="23"/>
      <c r="AGY74" s="23"/>
      <c r="AGZ74" s="23"/>
      <c r="AHA74" s="23"/>
      <c r="AHB74" s="23"/>
      <c r="AHC74" s="23"/>
      <c r="AHD74" s="23"/>
      <c r="AHE74" s="23"/>
      <c r="AHF74" s="23"/>
      <c r="AHG74" s="23"/>
      <c r="AHH74" s="23"/>
      <c r="AHI74" s="23"/>
      <c r="AHJ74" s="23"/>
      <c r="AHK74" s="23"/>
      <c r="AHL74" s="23"/>
      <c r="AHM74" s="23"/>
      <c r="AHN74" s="23"/>
      <c r="AHO74" s="23"/>
      <c r="AHP74" s="23"/>
      <c r="AHQ74" s="23"/>
      <c r="AHR74" s="23"/>
      <c r="AHS74" s="23"/>
      <c r="AHT74" s="23"/>
      <c r="AHU74" s="23"/>
      <c r="AHV74" s="23"/>
      <c r="AHW74" s="23"/>
      <c r="AHX74" s="23"/>
      <c r="AHY74" s="23"/>
      <c r="AHZ74" s="23"/>
      <c r="AIA74" s="23"/>
      <c r="AIB74" s="23"/>
      <c r="AIC74" s="23"/>
      <c r="AID74" s="23"/>
      <c r="AIE74" s="23"/>
      <c r="AIF74" s="23"/>
      <c r="AIG74" s="23"/>
      <c r="AIH74" s="23"/>
      <c r="AII74" s="23"/>
      <c r="AIJ74" s="23"/>
      <c r="AIK74" s="23"/>
      <c r="AIL74" s="23"/>
      <c r="AIM74" s="23"/>
      <c r="AIN74" s="23"/>
      <c r="AIO74" s="23"/>
      <c r="AIP74" s="23"/>
      <c r="AIQ74" s="23"/>
      <c r="AIR74" s="23"/>
      <c r="AIS74" s="23"/>
      <c r="AIT74" s="23"/>
      <c r="AIU74" s="23"/>
      <c r="AIV74" s="23"/>
      <c r="AIW74" s="23"/>
      <c r="AIX74" s="23"/>
      <c r="AIY74" s="23"/>
      <c r="AIZ74" s="23"/>
      <c r="AJA74" s="23"/>
      <c r="AJB74" s="23"/>
      <c r="AJC74" s="23"/>
      <c r="AJD74" s="23"/>
      <c r="AJE74" s="23"/>
      <c r="AJF74" s="23"/>
      <c r="AJG74" s="23"/>
      <c r="AJH74" s="23"/>
      <c r="AJI74" s="23"/>
      <c r="AJJ74" s="23"/>
      <c r="AJK74" s="23"/>
      <c r="AJL74" s="23"/>
      <c r="AJM74" s="23"/>
      <c r="AJN74" s="23"/>
      <c r="AJO74" s="23"/>
      <c r="AJP74" s="23"/>
      <c r="AJQ74" s="23"/>
      <c r="AJR74" s="23"/>
      <c r="AJS74" s="23"/>
      <c r="AJT74" s="23"/>
      <c r="AJU74" s="23"/>
      <c r="AJV74" s="23"/>
      <c r="AJW74" s="23"/>
      <c r="AJX74" s="23"/>
      <c r="AJY74" s="23"/>
      <c r="AJZ74" s="23"/>
      <c r="AKA74" s="23"/>
      <c r="AKB74" s="23"/>
      <c r="AKC74" s="23"/>
      <c r="AKD74" s="23"/>
      <c r="AKE74" s="23"/>
      <c r="AKF74" s="23"/>
      <c r="AKG74" s="23"/>
      <c r="AKH74" s="23"/>
      <c r="AKI74" s="23"/>
      <c r="AKJ74" s="23"/>
      <c r="AKK74" s="23"/>
      <c r="AKL74" s="23"/>
      <c r="AKM74" s="23"/>
      <c r="AKN74" s="23"/>
      <c r="AKO74" s="23"/>
      <c r="AKP74" s="23"/>
      <c r="AKQ74" s="23"/>
      <c r="AKR74" s="23"/>
      <c r="AKS74" s="23"/>
      <c r="AKT74" s="23"/>
      <c r="AKU74" s="23"/>
      <c r="AKV74" s="23"/>
      <c r="AKW74" s="23"/>
      <c r="AKX74" s="23"/>
      <c r="AKY74" s="23"/>
      <c r="AKZ74" s="23"/>
      <c r="ALA74" s="23"/>
      <c r="ALB74" s="23"/>
      <c r="ALC74" s="23"/>
      <c r="ALD74" s="23"/>
      <c r="ALE74" s="23"/>
      <c r="ALF74" s="23"/>
      <c r="ALG74" s="23"/>
      <c r="ALH74" s="23"/>
      <c r="ALI74" s="23"/>
      <c r="ALJ74" s="23"/>
      <c r="ALK74" s="23"/>
      <c r="ALL74" s="23"/>
      <c r="ALM74" s="23"/>
      <c r="ALN74" s="23"/>
      <c r="ALO74" s="23"/>
      <c r="ALP74" s="23"/>
      <c r="ALQ74" s="23"/>
      <c r="ALR74" s="23"/>
      <c r="ALS74" s="23"/>
      <c r="ALT74" s="23"/>
      <c r="ALU74" s="23"/>
      <c r="ALV74" s="23"/>
      <c r="ALW74" s="23"/>
      <c r="ALX74" s="23"/>
      <c r="ALY74" s="23"/>
      <c r="ALZ74" s="23"/>
      <c r="AMA74" s="23"/>
      <c r="AMB74" s="23"/>
      <c r="AMC74" s="23"/>
      <c r="AMD74" s="23"/>
      <c r="AME74" s="23"/>
      <c r="AMF74" s="23"/>
      <c r="AMG74" s="23"/>
      <c r="AMH74" s="24"/>
      <c r="AMI74" s="24"/>
      <c r="AMJ74" s="24"/>
    </row>
    <row r="75" spans="1:1024">
      <c r="A75" s="94" t="s">
        <v>93</v>
      </c>
      <c r="B75" s="94"/>
      <c r="C75" s="94"/>
      <c r="D75" s="94"/>
      <c r="E75" s="94"/>
      <c r="F75" s="48">
        <f>SUM(F74+F69)</f>
        <v>900000</v>
      </c>
      <c r="G75" s="48">
        <f>SUM(G74+G69)</f>
        <v>972076.87</v>
      </c>
      <c r="H75" s="48">
        <f t="shared" ref="H75:I75" si="14">SUM(H74+H69)</f>
        <v>675076.87</v>
      </c>
      <c r="I75" s="48">
        <f t="shared" si="14"/>
        <v>297000</v>
      </c>
      <c r="J75" s="49" t="s">
        <v>28</v>
      </c>
      <c r="K75" s="42">
        <f>SUM(K74)</f>
        <v>0</v>
      </c>
      <c r="L75" s="43" t="s">
        <v>28</v>
      </c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  <c r="IW75" s="44"/>
      <c r="IX75" s="44"/>
      <c r="IY75" s="44"/>
      <c r="IZ75" s="44"/>
      <c r="JA75" s="44"/>
      <c r="JB75" s="44"/>
      <c r="JC75" s="44"/>
      <c r="JD75" s="44"/>
      <c r="JE75" s="44"/>
      <c r="JF75" s="44"/>
      <c r="JG75" s="44"/>
      <c r="JH75" s="44"/>
      <c r="JI75" s="44"/>
      <c r="JJ75" s="44"/>
      <c r="JK75" s="44"/>
      <c r="JL75" s="44"/>
      <c r="JM75" s="44"/>
      <c r="JN75" s="44"/>
      <c r="JO75" s="44"/>
      <c r="JP75" s="44"/>
      <c r="JQ75" s="44"/>
      <c r="JR75" s="44"/>
      <c r="JS75" s="44"/>
      <c r="JT75" s="44"/>
      <c r="JU75" s="44"/>
      <c r="JV75" s="44"/>
      <c r="JW75" s="44"/>
      <c r="JX75" s="44"/>
      <c r="JY75" s="44"/>
      <c r="JZ75" s="44"/>
      <c r="KA75" s="44"/>
      <c r="KB75" s="44"/>
      <c r="KC75" s="44"/>
      <c r="KD75" s="44"/>
      <c r="KE75" s="44"/>
      <c r="KF75" s="44"/>
      <c r="KG75" s="44"/>
      <c r="KH75" s="44"/>
      <c r="KI75" s="44"/>
      <c r="KJ75" s="44"/>
      <c r="KK75" s="44"/>
      <c r="KL75" s="44"/>
      <c r="KM75" s="44"/>
      <c r="KN75" s="44"/>
      <c r="KO75" s="44"/>
      <c r="KP75" s="44"/>
      <c r="KQ75" s="44"/>
      <c r="KR75" s="44"/>
      <c r="KS75" s="44"/>
      <c r="KT75" s="44"/>
      <c r="KU75" s="44"/>
      <c r="KV75" s="44"/>
      <c r="KW75" s="44"/>
      <c r="KX75" s="44"/>
      <c r="KY75" s="44"/>
      <c r="KZ75" s="44"/>
      <c r="LA75" s="44"/>
      <c r="LB75" s="44"/>
      <c r="LC75" s="44"/>
      <c r="LD75" s="44"/>
      <c r="LE75" s="44"/>
      <c r="LF75" s="44"/>
      <c r="LG75" s="44"/>
      <c r="LH75" s="44"/>
      <c r="LI75" s="44"/>
      <c r="LJ75" s="44"/>
      <c r="LK75" s="44"/>
      <c r="LL75" s="44"/>
      <c r="LM75" s="44"/>
      <c r="LN75" s="44"/>
      <c r="LO75" s="44"/>
      <c r="LP75" s="44"/>
      <c r="LQ75" s="44"/>
      <c r="LR75" s="44"/>
      <c r="LS75" s="44"/>
      <c r="LT75" s="44"/>
      <c r="LU75" s="44"/>
      <c r="LV75" s="44"/>
      <c r="LW75" s="44"/>
      <c r="LX75" s="44"/>
      <c r="LY75" s="44"/>
      <c r="LZ75" s="44"/>
      <c r="MA75" s="44"/>
      <c r="MB75" s="44"/>
      <c r="MC75" s="44"/>
      <c r="MD75" s="44"/>
      <c r="ME75" s="44"/>
      <c r="MF75" s="44"/>
      <c r="MG75" s="44"/>
      <c r="MH75" s="44"/>
      <c r="MI75" s="44"/>
      <c r="MJ75" s="44"/>
      <c r="MK75" s="44"/>
      <c r="ML75" s="44"/>
      <c r="MM75" s="44"/>
      <c r="MN75" s="44"/>
      <c r="MO75" s="44"/>
      <c r="MP75" s="44"/>
      <c r="MQ75" s="44"/>
      <c r="MR75" s="44"/>
      <c r="MS75" s="44"/>
      <c r="MT75" s="44"/>
      <c r="MU75" s="44"/>
      <c r="MV75" s="44"/>
      <c r="MW75" s="44"/>
      <c r="MX75" s="44"/>
      <c r="MY75" s="44"/>
      <c r="MZ75" s="44"/>
      <c r="NA75" s="44"/>
      <c r="NB75" s="44"/>
      <c r="NC75" s="44"/>
      <c r="ND75" s="44"/>
      <c r="NE75" s="44"/>
      <c r="NF75" s="44"/>
      <c r="NG75" s="44"/>
      <c r="NH75" s="44"/>
      <c r="NI75" s="44"/>
      <c r="NJ75" s="44"/>
      <c r="NK75" s="44"/>
      <c r="NL75" s="44"/>
      <c r="NM75" s="44"/>
      <c r="NN75" s="44"/>
      <c r="NO75" s="44"/>
      <c r="NP75" s="44"/>
      <c r="NQ75" s="44"/>
      <c r="NR75" s="44"/>
      <c r="NS75" s="44"/>
      <c r="NT75" s="44"/>
      <c r="NU75" s="44"/>
      <c r="NV75" s="44"/>
      <c r="NW75" s="44"/>
      <c r="NX75" s="44"/>
      <c r="NY75" s="44"/>
      <c r="NZ75" s="44"/>
      <c r="OA75" s="44"/>
      <c r="OB75" s="44"/>
      <c r="OC75" s="44"/>
      <c r="OD75" s="44"/>
      <c r="OE75" s="44"/>
      <c r="OF75" s="44"/>
      <c r="OG75" s="44"/>
      <c r="OH75" s="44"/>
      <c r="OI75" s="44"/>
      <c r="OJ75" s="44"/>
      <c r="OK75" s="44"/>
      <c r="OL75" s="44"/>
      <c r="OM75" s="44"/>
      <c r="ON75" s="44"/>
      <c r="OO75" s="44"/>
      <c r="OP75" s="44"/>
      <c r="OQ75" s="44"/>
      <c r="OR75" s="44"/>
      <c r="OS75" s="44"/>
      <c r="OT75" s="44"/>
      <c r="OU75" s="44"/>
      <c r="OV75" s="44"/>
      <c r="OW75" s="44"/>
      <c r="OX75" s="44"/>
      <c r="OY75" s="44"/>
      <c r="OZ75" s="44"/>
      <c r="PA75" s="44"/>
      <c r="PB75" s="44"/>
      <c r="PC75" s="44"/>
      <c r="PD75" s="44"/>
      <c r="PE75" s="44"/>
      <c r="PF75" s="44"/>
      <c r="PG75" s="44"/>
      <c r="PH75" s="44"/>
      <c r="PI75" s="44"/>
      <c r="PJ75" s="44"/>
      <c r="PK75" s="44"/>
      <c r="PL75" s="44"/>
      <c r="PM75" s="44"/>
      <c r="PN75" s="44"/>
      <c r="PO75" s="44"/>
      <c r="PP75" s="44"/>
      <c r="PQ75" s="44"/>
      <c r="PR75" s="44"/>
      <c r="PS75" s="44"/>
      <c r="PT75" s="44"/>
      <c r="PU75" s="44"/>
      <c r="PV75" s="44"/>
      <c r="PW75" s="44"/>
      <c r="PX75" s="44"/>
      <c r="PY75" s="44"/>
      <c r="PZ75" s="44"/>
      <c r="QA75" s="44"/>
      <c r="QB75" s="44"/>
      <c r="QC75" s="44"/>
      <c r="QD75" s="44"/>
      <c r="QE75" s="44"/>
      <c r="QF75" s="44"/>
      <c r="QG75" s="44"/>
      <c r="QH75" s="44"/>
      <c r="QI75" s="44"/>
      <c r="QJ75" s="44"/>
      <c r="QK75" s="44"/>
      <c r="QL75" s="44"/>
      <c r="QM75" s="44"/>
      <c r="QN75" s="44"/>
      <c r="QO75" s="44"/>
      <c r="QP75" s="44"/>
      <c r="QQ75" s="44"/>
      <c r="QR75" s="44"/>
      <c r="QS75" s="44"/>
      <c r="QT75" s="44"/>
      <c r="QU75" s="44"/>
      <c r="QV75" s="44"/>
      <c r="QW75" s="44"/>
      <c r="QX75" s="44"/>
      <c r="QY75" s="44"/>
      <c r="QZ75" s="44"/>
      <c r="RA75" s="44"/>
      <c r="RB75" s="44"/>
      <c r="RC75" s="44"/>
      <c r="RD75" s="44"/>
      <c r="RE75" s="44"/>
      <c r="RF75" s="44"/>
      <c r="RG75" s="44"/>
      <c r="RH75" s="44"/>
      <c r="RI75" s="44"/>
      <c r="RJ75" s="44"/>
      <c r="RK75" s="44"/>
      <c r="RL75" s="44"/>
      <c r="RM75" s="44"/>
      <c r="RN75" s="44"/>
      <c r="RO75" s="44"/>
      <c r="RP75" s="44"/>
      <c r="RQ75" s="44"/>
      <c r="RR75" s="44"/>
      <c r="RS75" s="44"/>
      <c r="RT75" s="44"/>
      <c r="RU75" s="44"/>
      <c r="RV75" s="44"/>
      <c r="RW75" s="44"/>
      <c r="RX75" s="44"/>
      <c r="RY75" s="44"/>
      <c r="RZ75" s="44"/>
      <c r="SA75" s="44"/>
      <c r="SB75" s="44"/>
      <c r="SC75" s="44"/>
      <c r="SD75" s="44"/>
      <c r="SE75" s="44"/>
      <c r="SF75" s="44"/>
      <c r="SG75" s="44"/>
      <c r="SH75" s="44"/>
      <c r="SI75" s="44"/>
      <c r="SJ75" s="44"/>
      <c r="SK75" s="44"/>
      <c r="SL75" s="44"/>
      <c r="SM75" s="44"/>
      <c r="SN75" s="44"/>
      <c r="SO75" s="44"/>
      <c r="SP75" s="44"/>
      <c r="SQ75" s="44"/>
      <c r="SR75" s="44"/>
      <c r="SS75" s="44"/>
      <c r="ST75" s="44"/>
      <c r="SU75" s="44"/>
      <c r="SV75" s="44"/>
      <c r="SW75" s="44"/>
      <c r="SX75" s="44"/>
      <c r="SY75" s="44"/>
      <c r="SZ75" s="44"/>
      <c r="TA75" s="44"/>
      <c r="TB75" s="44"/>
      <c r="TC75" s="44"/>
      <c r="TD75" s="44"/>
      <c r="TE75" s="44"/>
      <c r="TF75" s="44"/>
      <c r="TG75" s="44"/>
      <c r="TH75" s="44"/>
      <c r="TI75" s="44"/>
      <c r="TJ75" s="44"/>
      <c r="TK75" s="44"/>
      <c r="TL75" s="44"/>
      <c r="TM75" s="44"/>
      <c r="TN75" s="44"/>
      <c r="TO75" s="44"/>
      <c r="TP75" s="44"/>
      <c r="TQ75" s="44"/>
      <c r="TR75" s="44"/>
      <c r="TS75" s="44"/>
      <c r="TT75" s="44"/>
      <c r="TU75" s="44"/>
      <c r="TV75" s="44"/>
      <c r="TW75" s="44"/>
      <c r="TX75" s="44"/>
      <c r="TY75" s="44"/>
      <c r="TZ75" s="44"/>
      <c r="UA75" s="44"/>
      <c r="UB75" s="44"/>
      <c r="UC75" s="44"/>
      <c r="UD75" s="44"/>
      <c r="UE75" s="44"/>
      <c r="UF75" s="44"/>
      <c r="UG75" s="44"/>
      <c r="UH75" s="44"/>
      <c r="UI75" s="44"/>
      <c r="UJ75" s="44"/>
      <c r="UK75" s="44"/>
      <c r="UL75" s="44"/>
      <c r="UM75" s="44"/>
      <c r="UN75" s="44"/>
      <c r="UO75" s="44"/>
      <c r="UP75" s="44"/>
      <c r="UQ75" s="44"/>
      <c r="UR75" s="44"/>
      <c r="US75" s="44"/>
      <c r="UT75" s="44"/>
      <c r="UU75" s="44"/>
      <c r="UV75" s="44"/>
      <c r="UW75" s="44"/>
      <c r="UX75" s="44"/>
      <c r="UY75" s="44"/>
      <c r="UZ75" s="44"/>
      <c r="VA75" s="44"/>
      <c r="VB75" s="44"/>
      <c r="VC75" s="44"/>
      <c r="VD75" s="44"/>
      <c r="VE75" s="44"/>
      <c r="VF75" s="44"/>
      <c r="VG75" s="44"/>
      <c r="VH75" s="44"/>
      <c r="VI75" s="44"/>
      <c r="VJ75" s="44"/>
      <c r="VK75" s="44"/>
      <c r="VL75" s="44"/>
      <c r="VM75" s="44"/>
      <c r="VN75" s="44"/>
      <c r="VO75" s="44"/>
      <c r="VP75" s="44"/>
      <c r="VQ75" s="44"/>
      <c r="VR75" s="44"/>
      <c r="VS75" s="44"/>
      <c r="VT75" s="44"/>
      <c r="VU75" s="44"/>
      <c r="VV75" s="44"/>
      <c r="VW75" s="44"/>
      <c r="VX75" s="44"/>
      <c r="VY75" s="44"/>
      <c r="VZ75" s="44"/>
      <c r="WA75" s="44"/>
      <c r="WB75" s="44"/>
      <c r="WC75" s="44"/>
      <c r="WD75" s="44"/>
      <c r="WE75" s="44"/>
      <c r="WF75" s="44"/>
      <c r="WG75" s="44"/>
      <c r="WH75" s="44"/>
      <c r="WI75" s="44"/>
      <c r="WJ75" s="44"/>
      <c r="WK75" s="44"/>
      <c r="WL75" s="44"/>
      <c r="WM75" s="44"/>
      <c r="WN75" s="44"/>
      <c r="WO75" s="44"/>
      <c r="WP75" s="44"/>
      <c r="WQ75" s="44"/>
      <c r="WR75" s="44"/>
      <c r="WS75" s="44"/>
      <c r="WT75" s="44"/>
      <c r="WU75" s="44"/>
      <c r="WV75" s="44"/>
      <c r="WW75" s="44"/>
      <c r="WX75" s="44"/>
      <c r="WY75" s="44"/>
      <c r="WZ75" s="44"/>
      <c r="XA75" s="44"/>
      <c r="XB75" s="44"/>
      <c r="XC75" s="44"/>
      <c r="XD75" s="44"/>
      <c r="XE75" s="44"/>
      <c r="XF75" s="44"/>
      <c r="XG75" s="44"/>
      <c r="XH75" s="44"/>
      <c r="XI75" s="44"/>
      <c r="XJ75" s="44"/>
      <c r="XK75" s="44"/>
      <c r="XL75" s="44"/>
      <c r="XM75" s="44"/>
      <c r="XN75" s="44"/>
      <c r="XO75" s="44"/>
      <c r="XP75" s="44"/>
      <c r="XQ75" s="44"/>
      <c r="XR75" s="44"/>
      <c r="XS75" s="44"/>
      <c r="XT75" s="44"/>
      <c r="XU75" s="44"/>
      <c r="XV75" s="44"/>
      <c r="XW75" s="44"/>
      <c r="XX75" s="44"/>
      <c r="XY75" s="44"/>
      <c r="XZ75" s="44"/>
      <c r="YA75" s="44"/>
      <c r="YB75" s="44"/>
      <c r="YC75" s="44"/>
      <c r="YD75" s="44"/>
      <c r="YE75" s="44"/>
      <c r="YF75" s="44"/>
      <c r="YG75" s="44"/>
      <c r="YH75" s="44"/>
      <c r="YI75" s="44"/>
      <c r="YJ75" s="44"/>
      <c r="YK75" s="44"/>
      <c r="YL75" s="44"/>
      <c r="YM75" s="44"/>
      <c r="YN75" s="44"/>
      <c r="YO75" s="44"/>
      <c r="YP75" s="44"/>
      <c r="YQ75" s="44"/>
      <c r="YR75" s="44"/>
      <c r="YS75" s="44"/>
      <c r="YT75" s="44"/>
      <c r="YU75" s="44"/>
      <c r="YV75" s="44"/>
      <c r="YW75" s="44"/>
      <c r="YX75" s="44"/>
      <c r="YY75" s="44"/>
      <c r="YZ75" s="44"/>
      <c r="ZA75" s="44"/>
      <c r="ZB75" s="44"/>
      <c r="ZC75" s="44"/>
      <c r="ZD75" s="44"/>
      <c r="ZE75" s="44"/>
      <c r="ZF75" s="44"/>
      <c r="ZG75" s="44"/>
      <c r="ZH75" s="44"/>
      <c r="ZI75" s="44"/>
      <c r="ZJ75" s="44"/>
      <c r="ZK75" s="44"/>
      <c r="ZL75" s="44"/>
      <c r="ZM75" s="44"/>
      <c r="ZN75" s="44"/>
      <c r="ZO75" s="44"/>
      <c r="ZP75" s="44"/>
      <c r="ZQ75" s="44"/>
      <c r="ZR75" s="44"/>
      <c r="ZS75" s="44"/>
      <c r="ZT75" s="44"/>
      <c r="ZU75" s="44"/>
      <c r="ZV75" s="44"/>
      <c r="ZW75" s="44"/>
      <c r="ZX75" s="44"/>
      <c r="ZY75" s="44"/>
      <c r="ZZ75" s="44"/>
      <c r="AAA75" s="44"/>
      <c r="AAB75" s="44"/>
      <c r="AAC75" s="44"/>
      <c r="AAD75" s="44"/>
      <c r="AAE75" s="44"/>
      <c r="AAF75" s="44"/>
      <c r="AAG75" s="44"/>
      <c r="AAH75" s="44"/>
      <c r="AAI75" s="44"/>
      <c r="AAJ75" s="44"/>
      <c r="AAK75" s="44"/>
      <c r="AAL75" s="44"/>
      <c r="AAM75" s="44"/>
      <c r="AAN75" s="44"/>
      <c r="AAO75" s="44"/>
      <c r="AAP75" s="44"/>
      <c r="AAQ75" s="44"/>
      <c r="AAR75" s="44"/>
      <c r="AAS75" s="44"/>
      <c r="AAT75" s="44"/>
      <c r="AAU75" s="44"/>
      <c r="AAV75" s="44"/>
      <c r="AAW75" s="44"/>
      <c r="AAX75" s="44"/>
      <c r="AAY75" s="44"/>
      <c r="AAZ75" s="44"/>
      <c r="ABA75" s="44"/>
      <c r="ABB75" s="44"/>
      <c r="ABC75" s="44"/>
      <c r="ABD75" s="44"/>
      <c r="ABE75" s="44"/>
      <c r="ABF75" s="44"/>
      <c r="ABG75" s="44"/>
      <c r="ABH75" s="44"/>
      <c r="ABI75" s="44"/>
      <c r="ABJ75" s="44"/>
      <c r="ABK75" s="44"/>
      <c r="ABL75" s="44"/>
      <c r="ABM75" s="44"/>
      <c r="ABN75" s="44"/>
      <c r="ABO75" s="44"/>
      <c r="ABP75" s="44"/>
      <c r="ABQ75" s="44"/>
      <c r="ABR75" s="44"/>
      <c r="ABS75" s="44"/>
      <c r="ABT75" s="44"/>
      <c r="ABU75" s="44"/>
      <c r="ABV75" s="44"/>
      <c r="ABW75" s="44"/>
      <c r="ABX75" s="44"/>
      <c r="ABY75" s="44"/>
      <c r="ABZ75" s="44"/>
      <c r="ACA75" s="44"/>
      <c r="ACB75" s="44"/>
      <c r="ACC75" s="44"/>
      <c r="ACD75" s="44"/>
      <c r="ACE75" s="44"/>
      <c r="ACF75" s="44"/>
      <c r="ACG75" s="44"/>
      <c r="ACH75" s="44"/>
      <c r="ACI75" s="44"/>
      <c r="ACJ75" s="44"/>
      <c r="ACK75" s="44"/>
      <c r="ACL75" s="44"/>
      <c r="ACM75" s="44"/>
      <c r="ACN75" s="44"/>
      <c r="ACO75" s="44"/>
      <c r="ACP75" s="44"/>
      <c r="ACQ75" s="44"/>
      <c r="ACR75" s="44"/>
      <c r="ACS75" s="44"/>
      <c r="ACT75" s="44"/>
      <c r="ACU75" s="44"/>
      <c r="ACV75" s="44"/>
      <c r="ACW75" s="44"/>
      <c r="ACX75" s="44"/>
      <c r="ACY75" s="44"/>
      <c r="ACZ75" s="44"/>
      <c r="ADA75" s="44"/>
      <c r="ADB75" s="44"/>
      <c r="ADC75" s="44"/>
      <c r="ADD75" s="44"/>
      <c r="ADE75" s="44"/>
      <c r="ADF75" s="44"/>
      <c r="ADG75" s="44"/>
      <c r="ADH75" s="44"/>
      <c r="ADI75" s="44"/>
      <c r="ADJ75" s="44"/>
      <c r="ADK75" s="44"/>
      <c r="ADL75" s="44"/>
      <c r="ADM75" s="44"/>
      <c r="ADN75" s="44"/>
      <c r="ADO75" s="44"/>
      <c r="ADP75" s="44"/>
      <c r="ADQ75" s="44"/>
      <c r="ADR75" s="44"/>
      <c r="ADS75" s="44"/>
      <c r="ADT75" s="44"/>
      <c r="ADU75" s="44"/>
      <c r="ADV75" s="44"/>
      <c r="ADW75" s="44"/>
      <c r="ADX75" s="44"/>
      <c r="ADY75" s="44"/>
      <c r="ADZ75" s="44"/>
      <c r="AEA75" s="44"/>
      <c r="AEB75" s="44"/>
      <c r="AEC75" s="44"/>
      <c r="AED75" s="44"/>
      <c r="AEE75" s="44"/>
      <c r="AEF75" s="44"/>
      <c r="AEG75" s="44"/>
      <c r="AEH75" s="44"/>
      <c r="AEI75" s="44"/>
      <c r="AEJ75" s="44"/>
      <c r="AEK75" s="44"/>
      <c r="AEL75" s="44"/>
      <c r="AEM75" s="44"/>
      <c r="AEN75" s="44"/>
      <c r="AEO75" s="44"/>
      <c r="AEP75" s="44"/>
      <c r="AEQ75" s="44"/>
      <c r="AER75" s="44"/>
      <c r="AES75" s="44"/>
      <c r="AET75" s="44"/>
      <c r="AEU75" s="44"/>
      <c r="AEV75" s="44"/>
      <c r="AEW75" s="44"/>
      <c r="AEX75" s="44"/>
      <c r="AEY75" s="44"/>
      <c r="AEZ75" s="44"/>
      <c r="AFA75" s="44"/>
      <c r="AFB75" s="44"/>
      <c r="AFC75" s="44"/>
      <c r="AFD75" s="44"/>
      <c r="AFE75" s="44"/>
      <c r="AFF75" s="44"/>
      <c r="AFG75" s="44"/>
      <c r="AFH75" s="44"/>
      <c r="AFI75" s="44"/>
      <c r="AFJ75" s="44"/>
      <c r="AFK75" s="44"/>
      <c r="AFL75" s="44"/>
      <c r="AFM75" s="44"/>
      <c r="AFN75" s="44"/>
      <c r="AFO75" s="44"/>
      <c r="AFP75" s="44"/>
      <c r="AFQ75" s="44"/>
      <c r="AFR75" s="44"/>
      <c r="AFS75" s="44"/>
      <c r="AFT75" s="44"/>
      <c r="AFU75" s="44"/>
      <c r="AFV75" s="44"/>
      <c r="AFW75" s="44"/>
      <c r="AFX75" s="44"/>
      <c r="AFY75" s="44"/>
      <c r="AFZ75" s="44"/>
      <c r="AGA75" s="44"/>
      <c r="AGB75" s="44"/>
      <c r="AGC75" s="44"/>
      <c r="AGD75" s="44"/>
      <c r="AGE75" s="44"/>
      <c r="AGF75" s="44"/>
      <c r="AGG75" s="44"/>
      <c r="AGH75" s="44"/>
      <c r="AGI75" s="44"/>
      <c r="AGJ75" s="44"/>
      <c r="AGK75" s="44"/>
      <c r="AGL75" s="44"/>
      <c r="AGM75" s="44"/>
      <c r="AGN75" s="44"/>
      <c r="AGO75" s="44"/>
      <c r="AGP75" s="44"/>
      <c r="AGQ75" s="44"/>
      <c r="AGR75" s="44"/>
      <c r="AGS75" s="44"/>
      <c r="AGT75" s="44"/>
      <c r="AGU75" s="44"/>
      <c r="AGV75" s="44"/>
      <c r="AGW75" s="44"/>
      <c r="AGX75" s="44"/>
      <c r="AGY75" s="44"/>
      <c r="AGZ75" s="44"/>
      <c r="AHA75" s="44"/>
      <c r="AHB75" s="44"/>
      <c r="AHC75" s="44"/>
      <c r="AHD75" s="44"/>
      <c r="AHE75" s="44"/>
      <c r="AHF75" s="44"/>
      <c r="AHG75" s="44"/>
      <c r="AHH75" s="44"/>
      <c r="AHI75" s="44"/>
      <c r="AHJ75" s="44"/>
      <c r="AHK75" s="44"/>
      <c r="AHL75" s="44"/>
      <c r="AHM75" s="44"/>
      <c r="AHN75" s="44"/>
      <c r="AHO75" s="44"/>
      <c r="AHP75" s="44"/>
      <c r="AHQ75" s="44"/>
      <c r="AHR75" s="44"/>
      <c r="AHS75" s="44"/>
      <c r="AHT75" s="44"/>
      <c r="AHU75" s="44"/>
      <c r="AHV75" s="44"/>
      <c r="AHW75" s="44"/>
      <c r="AHX75" s="44"/>
      <c r="AHY75" s="44"/>
      <c r="AHZ75" s="44"/>
      <c r="AIA75" s="44"/>
      <c r="AIB75" s="44"/>
      <c r="AIC75" s="44"/>
      <c r="AID75" s="44"/>
      <c r="AIE75" s="44"/>
      <c r="AIF75" s="44"/>
      <c r="AIG75" s="44"/>
      <c r="AIH75" s="44"/>
      <c r="AII75" s="44"/>
      <c r="AIJ75" s="44"/>
      <c r="AIK75" s="44"/>
      <c r="AIL75" s="44"/>
      <c r="AIM75" s="44"/>
      <c r="AIN75" s="44"/>
      <c r="AIO75" s="44"/>
      <c r="AIP75" s="44"/>
      <c r="AIQ75" s="44"/>
      <c r="AIR75" s="44"/>
      <c r="AIS75" s="44"/>
      <c r="AIT75" s="44"/>
      <c r="AIU75" s="44"/>
      <c r="AIV75" s="44"/>
      <c r="AIW75" s="44"/>
      <c r="AIX75" s="44"/>
      <c r="AIY75" s="44"/>
      <c r="AIZ75" s="44"/>
      <c r="AJA75" s="44"/>
      <c r="AJB75" s="44"/>
      <c r="AJC75" s="44"/>
      <c r="AJD75" s="44"/>
      <c r="AJE75" s="44"/>
      <c r="AJF75" s="44"/>
      <c r="AJG75" s="44"/>
      <c r="AJH75" s="44"/>
      <c r="AJI75" s="44"/>
      <c r="AJJ75" s="44"/>
      <c r="AJK75" s="44"/>
      <c r="AJL75" s="44"/>
      <c r="AJM75" s="44"/>
      <c r="AJN75" s="44"/>
      <c r="AJO75" s="44"/>
      <c r="AJP75" s="44"/>
      <c r="AJQ75" s="44"/>
      <c r="AJR75" s="44"/>
      <c r="AJS75" s="44"/>
      <c r="AJT75" s="44"/>
      <c r="AJU75" s="44"/>
      <c r="AJV75" s="44"/>
      <c r="AJW75" s="44"/>
      <c r="AJX75" s="44"/>
      <c r="AJY75" s="44"/>
      <c r="AJZ75" s="44"/>
      <c r="AKA75" s="44"/>
      <c r="AKB75" s="44"/>
      <c r="AKC75" s="44"/>
      <c r="AKD75" s="44"/>
      <c r="AKE75" s="44"/>
      <c r="AKF75" s="44"/>
      <c r="AKG75" s="44"/>
      <c r="AKH75" s="44"/>
      <c r="AKI75" s="44"/>
      <c r="AKJ75" s="44"/>
      <c r="AKK75" s="44"/>
      <c r="AKL75" s="44"/>
      <c r="AKM75" s="44"/>
      <c r="AKN75" s="44"/>
      <c r="AKO75" s="44"/>
      <c r="AKP75" s="44"/>
      <c r="AKQ75" s="44"/>
      <c r="AKR75" s="44"/>
      <c r="AKS75" s="44"/>
      <c r="AKT75" s="44"/>
      <c r="AKU75" s="44"/>
      <c r="AKV75" s="44"/>
      <c r="AKW75" s="44"/>
      <c r="AKX75" s="44"/>
      <c r="AKY75" s="44"/>
      <c r="AKZ75" s="44"/>
      <c r="ALA75" s="44"/>
      <c r="ALB75" s="44"/>
      <c r="ALC75" s="44"/>
      <c r="ALD75" s="44"/>
      <c r="ALE75" s="44"/>
      <c r="ALF75" s="44"/>
      <c r="ALG75" s="44"/>
      <c r="ALH75" s="44"/>
      <c r="ALI75" s="44"/>
      <c r="ALJ75" s="44"/>
      <c r="ALK75" s="44"/>
      <c r="ALL75" s="44"/>
      <c r="ALM75" s="44"/>
      <c r="ALN75" s="44"/>
      <c r="ALO75" s="44"/>
      <c r="ALP75" s="44"/>
      <c r="ALQ75" s="44"/>
      <c r="ALR75" s="44"/>
      <c r="ALS75" s="44"/>
      <c r="ALT75" s="44"/>
      <c r="ALU75" s="44"/>
      <c r="ALV75" s="44"/>
      <c r="ALW75" s="44"/>
      <c r="ALX75" s="44"/>
      <c r="ALY75" s="44"/>
      <c r="ALZ75" s="44"/>
      <c r="AMA75" s="44"/>
      <c r="AMB75" s="44"/>
      <c r="AMC75" s="44"/>
      <c r="AMD75" s="44"/>
      <c r="AME75" s="44"/>
      <c r="AMF75" s="44"/>
      <c r="AMG75" s="44"/>
    </row>
    <row r="76" spans="1:1024">
      <c r="A76" s="95" t="s">
        <v>94</v>
      </c>
      <c r="B76" s="95"/>
      <c r="C76" s="95"/>
      <c r="D76" s="95"/>
      <c r="E76" s="95"/>
      <c r="F76" s="50">
        <f>F66+F75</f>
        <v>30772186.960000001</v>
      </c>
      <c r="G76" s="50">
        <f>G66+G75</f>
        <v>33458235.420000002</v>
      </c>
      <c r="H76" s="50">
        <f>H66+H75</f>
        <v>12755526.709999999</v>
      </c>
      <c r="I76" s="50">
        <f>I66+I75</f>
        <v>6587915.8300000001</v>
      </c>
      <c r="J76" s="51" t="s">
        <v>28</v>
      </c>
      <c r="K76" s="50">
        <f>K66+K75</f>
        <v>14014792.879999999</v>
      </c>
      <c r="L76" s="52" t="s">
        <v>28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  <c r="IW76" s="44"/>
      <c r="IX76" s="44"/>
      <c r="IY76" s="44"/>
      <c r="IZ76" s="44"/>
      <c r="JA76" s="44"/>
      <c r="JB76" s="44"/>
      <c r="JC76" s="44"/>
      <c r="JD76" s="44"/>
      <c r="JE76" s="44"/>
      <c r="JF76" s="44"/>
      <c r="JG76" s="44"/>
      <c r="JH76" s="44"/>
      <c r="JI76" s="44"/>
      <c r="JJ76" s="44"/>
      <c r="JK76" s="44"/>
      <c r="JL76" s="44"/>
      <c r="JM76" s="44"/>
      <c r="JN76" s="44"/>
      <c r="JO76" s="44"/>
      <c r="JP76" s="44"/>
      <c r="JQ76" s="44"/>
      <c r="JR76" s="44"/>
      <c r="JS76" s="44"/>
      <c r="JT76" s="44"/>
      <c r="JU76" s="44"/>
      <c r="JV76" s="44"/>
      <c r="JW76" s="44"/>
      <c r="JX76" s="44"/>
      <c r="JY76" s="44"/>
      <c r="JZ76" s="44"/>
      <c r="KA76" s="44"/>
      <c r="KB76" s="44"/>
      <c r="KC76" s="44"/>
      <c r="KD76" s="44"/>
      <c r="KE76" s="44"/>
      <c r="KF76" s="44"/>
      <c r="KG76" s="44"/>
      <c r="KH76" s="44"/>
      <c r="KI76" s="44"/>
      <c r="KJ76" s="44"/>
      <c r="KK76" s="44"/>
      <c r="KL76" s="44"/>
      <c r="KM76" s="44"/>
      <c r="KN76" s="44"/>
      <c r="KO76" s="44"/>
      <c r="KP76" s="44"/>
      <c r="KQ76" s="44"/>
      <c r="KR76" s="44"/>
      <c r="KS76" s="44"/>
      <c r="KT76" s="44"/>
      <c r="KU76" s="44"/>
      <c r="KV76" s="44"/>
      <c r="KW76" s="44"/>
      <c r="KX76" s="44"/>
      <c r="KY76" s="44"/>
      <c r="KZ76" s="44"/>
      <c r="LA76" s="44"/>
      <c r="LB76" s="44"/>
      <c r="LC76" s="44"/>
      <c r="LD76" s="44"/>
      <c r="LE76" s="44"/>
      <c r="LF76" s="44"/>
      <c r="LG76" s="44"/>
      <c r="LH76" s="44"/>
      <c r="LI76" s="44"/>
      <c r="LJ76" s="44"/>
      <c r="LK76" s="44"/>
      <c r="LL76" s="44"/>
      <c r="LM76" s="44"/>
      <c r="LN76" s="44"/>
      <c r="LO76" s="44"/>
      <c r="LP76" s="44"/>
      <c r="LQ76" s="44"/>
      <c r="LR76" s="44"/>
      <c r="LS76" s="44"/>
      <c r="LT76" s="44"/>
      <c r="LU76" s="44"/>
      <c r="LV76" s="44"/>
      <c r="LW76" s="44"/>
      <c r="LX76" s="44"/>
      <c r="LY76" s="44"/>
      <c r="LZ76" s="44"/>
      <c r="MA76" s="44"/>
      <c r="MB76" s="44"/>
      <c r="MC76" s="44"/>
      <c r="MD76" s="44"/>
      <c r="ME76" s="44"/>
      <c r="MF76" s="44"/>
      <c r="MG76" s="44"/>
      <c r="MH76" s="44"/>
      <c r="MI76" s="44"/>
      <c r="MJ76" s="44"/>
      <c r="MK76" s="44"/>
      <c r="ML76" s="44"/>
      <c r="MM76" s="44"/>
      <c r="MN76" s="44"/>
      <c r="MO76" s="44"/>
      <c r="MP76" s="44"/>
      <c r="MQ76" s="44"/>
      <c r="MR76" s="44"/>
      <c r="MS76" s="44"/>
      <c r="MT76" s="44"/>
      <c r="MU76" s="44"/>
      <c r="MV76" s="44"/>
      <c r="MW76" s="44"/>
      <c r="MX76" s="44"/>
      <c r="MY76" s="44"/>
      <c r="MZ76" s="44"/>
      <c r="NA76" s="44"/>
      <c r="NB76" s="44"/>
      <c r="NC76" s="44"/>
      <c r="ND76" s="44"/>
      <c r="NE76" s="44"/>
      <c r="NF76" s="44"/>
      <c r="NG76" s="44"/>
      <c r="NH76" s="44"/>
      <c r="NI76" s="44"/>
      <c r="NJ76" s="44"/>
      <c r="NK76" s="44"/>
      <c r="NL76" s="44"/>
      <c r="NM76" s="44"/>
      <c r="NN76" s="44"/>
      <c r="NO76" s="44"/>
      <c r="NP76" s="44"/>
      <c r="NQ76" s="44"/>
      <c r="NR76" s="44"/>
      <c r="NS76" s="44"/>
      <c r="NT76" s="44"/>
      <c r="NU76" s="44"/>
      <c r="NV76" s="44"/>
      <c r="NW76" s="44"/>
      <c r="NX76" s="44"/>
      <c r="NY76" s="44"/>
      <c r="NZ76" s="44"/>
      <c r="OA76" s="44"/>
      <c r="OB76" s="44"/>
      <c r="OC76" s="44"/>
      <c r="OD76" s="44"/>
      <c r="OE76" s="44"/>
      <c r="OF76" s="44"/>
      <c r="OG76" s="44"/>
      <c r="OH76" s="44"/>
      <c r="OI76" s="44"/>
      <c r="OJ76" s="44"/>
      <c r="OK76" s="44"/>
      <c r="OL76" s="44"/>
      <c r="OM76" s="44"/>
      <c r="ON76" s="44"/>
      <c r="OO76" s="44"/>
      <c r="OP76" s="44"/>
      <c r="OQ76" s="44"/>
      <c r="OR76" s="44"/>
      <c r="OS76" s="44"/>
      <c r="OT76" s="44"/>
      <c r="OU76" s="44"/>
      <c r="OV76" s="44"/>
      <c r="OW76" s="44"/>
      <c r="OX76" s="44"/>
      <c r="OY76" s="44"/>
      <c r="OZ76" s="44"/>
      <c r="PA76" s="44"/>
      <c r="PB76" s="44"/>
      <c r="PC76" s="44"/>
      <c r="PD76" s="44"/>
      <c r="PE76" s="44"/>
      <c r="PF76" s="44"/>
      <c r="PG76" s="44"/>
      <c r="PH76" s="44"/>
      <c r="PI76" s="44"/>
      <c r="PJ76" s="44"/>
      <c r="PK76" s="44"/>
      <c r="PL76" s="44"/>
      <c r="PM76" s="44"/>
      <c r="PN76" s="44"/>
      <c r="PO76" s="44"/>
      <c r="PP76" s="44"/>
      <c r="PQ76" s="44"/>
      <c r="PR76" s="44"/>
      <c r="PS76" s="44"/>
      <c r="PT76" s="44"/>
      <c r="PU76" s="44"/>
      <c r="PV76" s="44"/>
      <c r="PW76" s="44"/>
      <c r="PX76" s="44"/>
      <c r="PY76" s="44"/>
      <c r="PZ76" s="44"/>
      <c r="QA76" s="44"/>
      <c r="QB76" s="44"/>
      <c r="QC76" s="44"/>
      <c r="QD76" s="44"/>
      <c r="QE76" s="44"/>
      <c r="QF76" s="44"/>
      <c r="QG76" s="44"/>
      <c r="QH76" s="44"/>
      <c r="QI76" s="44"/>
      <c r="QJ76" s="44"/>
      <c r="QK76" s="44"/>
      <c r="QL76" s="44"/>
      <c r="QM76" s="44"/>
      <c r="QN76" s="44"/>
      <c r="QO76" s="44"/>
      <c r="QP76" s="44"/>
      <c r="QQ76" s="44"/>
      <c r="QR76" s="44"/>
      <c r="QS76" s="44"/>
      <c r="QT76" s="44"/>
      <c r="QU76" s="44"/>
      <c r="QV76" s="44"/>
      <c r="QW76" s="44"/>
      <c r="QX76" s="44"/>
      <c r="QY76" s="44"/>
      <c r="QZ76" s="44"/>
      <c r="RA76" s="44"/>
      <c r="RB76" s="44"/>
      <c r="RC76" s="44"/>
      <c r="RD76" s="44"/>
      <c r="RE76" s="44"/>
      <c r="RF76" s="44"/>
      <c r="RG76" s="44"/>
      <c r="RH76" s="44"/>
      <c r="RI76" s="44"/>
      <c r="RJ76" s="44"/>
      <c r="RK76" s="44"/>
      <c r="RL76" s="44"/>
      <c r="RM76" s="44"/>
      <c r="RN76" s="44"/>
      <c r="RO76" s="44"/>
      <c r="RP76" s="44"/>
      <c r="RQ76" s="44"/>
      <c r="RR76" s="44"/>
      <c r="RS76" s="44"/>
      <c r="RT76" s="44"/>
      <c r="RU76" s="44"/>
      <c r="RV76" s="44"/>
      <c r="RW76" s="44"/>
      <c r="RX76" s="44"/>
      <c r="RY76" s="44"/>
      <c r="RZ76" s="44"/>
      <c r="SA76" s="44"/>
      <c r="SB76" s="44"/>
      <c r="SC76" s="44"/>
      <c r="SD76" s="44"/>
      <c r="SE76" s="44"/>
      <c r="SF76" s="44"/>
      <c r="SG76" s="44"/>
      <c r="SH76" s="44"/>
      <c r="SI76" s="44"/>
      <c r="SJ76" s="44"/>
      <c r="SK76" s="44"/>
      <c r="SL76" s="44"/>
      <c r="SM76" s="44"/>
      <c r="SN76" s="44"/>
      <c r="SO76" s="44"/>
      <c r="SP76" s="44"/>
      <c r="SQ76" s="44"/>
      <c r="SR76" s="44"/>
      <c r="SS76" s="44"/>
      <c r="ST76" s="44"/>
      <c r="SU76" s="44"/>
      <c r="SV76" s="44"/>
      <c r="SW76" s="44"/>
      <c r="SX76" s="44"/>
      <c r="SY76" s="44"/>
      <c r="SZ76" s="44"/>
      <c r="TA76" s="44"/>
      <c r="TB76" s="44"/>
      <c r="TC76" s="44"/>
      <c r="TD76" s="44"/>
      <c r="TE76" s="44"/>
      <c r="TF76" s="44"/>
      <c r="TG76" s="44"/>
      <c r="TH76" s="44"/>
      <c r="TI76" s="44"/>
      <c r="TJ76" s="44"/>
      <c r="TK76" s="44"/>
      <c r="TL76" s="44"/>
      <c r="TM76" s="44"/>
      <c r="TN76" s="44"/>
      <c r="TO76" s="44"/>
      <c r="TP76" s="44"/>
      <c r="TQ76" s="44"/>
      <c r="TR76" s="44"/>
      <c r="TS76" s="44"/>
      <c r="TT76" s="44"/>
      <c r="TU76" s="44"/>
      <c r="TV76" s="44"/>
      <c r="TW76" s="44"/>
      <c r="TX76" s="44"/>
      <c r="TY76" s="44"/>
      <c r="TZ76" s="44"/>
      <c r="UA76" s="44"/>
      <c r="UB76" s="44"/>
      <c r="UC76" s="44"/>
      <c r="UD76" s="44"/>
      <c r="UE76" s="44"/>
      <c r="UF76" s="44"/>
      <c r="UG76" s="44"/>
      <c r="UH76" s="44"/>
      <c r="UI76" s="44"/>
      <c r="UJ76" s="44"/>
      <c r="UK76" s="44"/>
      <c r="UL76" s="44"/>
      <c r="UM76" s="44"/>
      <c r="UN76" s="44"/>
      <c r="UO76" s="44"/>
      <c r="UP76" s="44"/>
      <c r="UQ76" s="44"/>
      <c r="UR76" s="44"/>
      <c r="US76" s="44"/>
      <c r="UT76" s="44"/>
      <c r="UU76" s="44"/>
      <c r="UV76" s="44"/>
      <c r="UW76" s="44"/>
      <c r="UX76" s="44"/>
      <c r="UY76" s="44"/>
      <c r="UZ76" s="44"/>
      <c r="VA76" s="44"/>
      <c r="VB76" s="44"/>
      <c r="VC76" s="44"/>
      <c r="VD76" s="44"/>
      <c r="VE76" s="44"/>
      <c r="VF76" s="44"/>
      <c r="VG76" s="44"/>
      <c r="VH76" s="44"/>
      <c r="VI76" s="44"/>
      <c r="VJ76" s="44"/>
      <c r="VK76" s="44"/>
      <c r="VL76" s="44"/>
      <c r="VM76" s="44"/>
      <c r="VN76" s="44"/>
      <c r="VO76" s="44"/>
      <c r="VP76" s="44"/>
      <c r="VQ76" s="44"/>
      <c r="VR76" s="44"/>
      <c r="VS76" s="44"/>
      <c r="VT76" s="44"/>
      <c r="VU76" s="44"/>
      <c r="VV76" s="44"/>
      <c r="VW76" s="44"/>
      <c r="VX76" s="44"/>
      <c r="VY76" s="44"/>
      <c r="VZ76" s="44"/>
      <c r="WA76" s="44"/>
      <c r="WB76" s="44"/>
      <c r="WC76" s="44"/>
      <c r="WD76" s="44"/>
      <c r="WE76" s="44"/>
      <c r="WF76" s="44"/>
      <c r="WG76" s="44"/>
      <c r="WH76" s="44"/>
      <c r="WI76" s="44"/>
      <c r="WJ76" s="44"/>
      <c r="WK76" s="44"/>
      <c r="WL76" s="44"/>
      <c r="WM76" s="44"/>
      <c r="WN76" s="44"/>
      <c r="WO76" s="44"/>
      <c r="WP76" s="44"/>
      <c r="WQ76" s="44"/>
      <c r="WR76" s="44"/>
      <c r="WS76" s="44"/>
      <c r="WT76" s="44"/>
      <c r="WU76" s="44"/>
      <c r="WV76" s="44"/>
      <c r="WW76" s="44"/>
      <c r="WX76" s="44"/>
      <c r="WY76" s="44"/>
      <c r="WZ76" s="44"/>
      <c r="XA76" s="44"/>
      <c r="XB76" s="44"/>
      <c r="XC76" s="44"/>
      <c r="XD76" s="44"/>
      <c r="XE76" s="44"/>
      <c r="XF76" s="44"/>
      <c r="XG76" s="44"/>
      <c r="XH76" s="44"/>
      <c r="XI76" s="44"/>
      <c r="XJ76" s="44"/>
      <c r="XK76" s="44"/>
      <c r="XL76" s="44"/>
      <c r="XM76" s="44"/>
      <c r="XN76" s="44"/>
      <c r="XO76" s="44"/>
      <c r="XP76" s="44"/>
      <c r="XQ76" s="44"/>
      <c r="XR76" s="44"/>
      <c r="XS76" s="44"/>
      <c r="XT76" s="44"/>
      <c r="XU76" s="44"/>
      <c r="XV76" s="44"/>
      <c r="XW76" s="44"/>
      <c r="XX76" s="44"/>
      <c r="XY76" s="44"/>
      <c r="XZ76" s="44"/>
      <c r="YA76" s="44"/>
      <c r="YB76" s="44"/>
      <c r="YC76" s="44"/>
      <c r="YD76" s="44"/>
      <c r="YE76" s="44"/>
      <c r="YF76" s="44"/>
      <c r="YG76" s="44"/>
      <c r="YH76" s="44"/>
      <c r="YI76" s="44"/>
      <c r="YJ76" s="44"/>
      <c r="YK76" s="44"/>
      <c r="YL76" s="44"/>
      <c r="YM76" s="44"/>
      <c r="YN76" s="44"/>
      <c r="YO76" s="44"/>
      <c r="YP76" s="44"/>
      <c r="YQ76" s="44"/>
      <c r="YR76" s="44"/>
      <c r="YS76" s="44"/>
      <c r="YT76" s="44"/>
      <c r="YU76" s="44"/>
      <c r="YV76" s="44"/>
      <c r="YW76" s="44"/>
      <c r="YX76" s="44"/>
      <c r="YY76" s="44"/>
      <c r="YZ76" s="44"/>
      <c r="ZA76" s="44"/>
      <c r="ZB76" s="44"/>
      <c r="ZC76" s="44"/>
      <c r="ZD76" s="44"/>
      <c r="ZE76" s="44"/>
      <c r="ZF76" s="44"/>
      <c r="ZG76" s="44"/>
      <c r="ZH76" s="44"/>
      <c r="ZI76" s="44"/>
      <c r="ZJ76" s="44"/>
      <c r="ZK76" s="44"/>
      <c r="ZL76" s="44"/>
      <c r="ZM76" s="44"/>
      <c r="ZN76" s="44"/>
      <c r="ZO76" s="44"/>
      <c r="ZP76" s="44"/>
      <c r="ZQ76" s="44"/>
      <c r="ZR76" s="44"/>
      <c r="ZS76" s="44"/>
      <c r="ZT76" s="44"/>
      <c r="ZU76" s="44"/>
      <c r="ZV76" s="44"/>
      <c r="ZW76" s="44"/>
      <c r="ZX76" s="44"/>
      <c r="ZY76" s="44"/>
      <c r="ZZ76" s="44"/>
      <c r="AAA76" s="44"/>
      <c r="AAB76" s="44"/>
      <c r="AAC76" s="44"/>
      <c r="AAD76" s="44"/>
      <c r="AAE76" s="44"/>
      <c r="AAF76" s="44"/>
      <c r="AAG76" s="44"/>
      <c r="AAH76" s="44"/>
      <c r="AAI76" s="44"/>
      <c r="AAJ76" s="44"/>
      <c r="AAK76" s="44"/>
      <c r="AAL76" s="44"/>
      <c r="AAM76" s="44"/>
      <c r="AAN76" s="44"/>
      <c r="AAO76" s="44"/>
      <c r="AAP76" s="44"/>
      <c r="AAQ76" s="44"/>
      <c r="AAR76" s="44"/>
      <c r="AAS76" s="44"/>
      <c r="AAT76" s="44"/>
      <c r="AAU76" s="44"/>
      <c r="AAV76" s="44"/>
      <c r="AAW76" s="44"/>
      <c r="AAX76" s="44"/>
      <c r="AAY76" s="44"/>
      <c r="AAZ76" s="44"/>
      <c r="ABA76" s="44"/>
      <c r="ABB76" s="44"/>
      <c r="ABC76" s="44"/>
      <c r="ABD76" s="44"/>
      <c r="ABE76" s="44"/>
      <c r="ABF76" s="44"/>
      <c r="ABG76" s="44"/>
      <c r="ABH76" s="44"/>
      <c r="ABI76" s="44"/>
      <c r="ABJ76" s="44"/>
      <c r="ABK76" s="44"/>
      <c r="ABL76" s="44"/>
      <c r="ABM76" s="44"/>
      <c r="ABN76" s="44"/>
      <c r="ABO76" s="44"/>
      <c r="ABP76" s="44"/>
      <c r="ABQ76" s="44"/>
      <c r="ABR76" s="44"/>
      <c r="ABS76" s="44"/>
      <c r="ABT76" s="44"/>
      <c r="ABU76" s="44"/>
      <c r="ABV76" s="44"/>
      <c r="ABW76" s="44"/>
      <c r="ABX76" s="44"/>
      <c r="ABY76" s="44"/>
      <c r="ABZ76" s="44"/>
      <c r="ACA76" s="44"/>
      <c r="ACB76" s="44"/>
      <c r="ACC76" s="44"/>
      <c r="ACD76" s="44"/>
      <c r="ACE76" s="44"/>
      <c r="ACF76" s="44"/>
      <c r="ACG76" s="44"/>
      <c r="ACH76" s="44"/>
      <c r="ACI76" s="44"/>
      <c r="ACJ76" s="44"/>
      <c r="ACK76" s="44"/>
      <c r="ACL76" s="44"/>
      <c r="ACM76" s="44"/>
      <c r="ACN76" s="44"/>
      <c r="ACO76" s="44"/>
      <c r="ACP76" s="44"/>
      <c r="ACQ76" s="44"/>
      <c r="ACR76" s="44"/>
      <c r="ACS76" s="44"/>
      <c r="ACT76" s="44"/>
      <c r="ACU76" s="44"/>
      <c r="ACV76" s="44"/>
      <c r="ACW76" s="44"/>
      <c r="ACX76" s="44"/>
      <c r="ACY76" s="44"/>
      <c r="ACZ76" s="44"/>
      <c r="ADA76" s="44"/>
      <c r="ADB76" s="44"/>
      <c r="ADC76" s="44"/>
      <c r="ADD76" s="44"/>
      <c r="ADE76" s="44"/>
      <c r="ADF76" s="44"/>
      <c r="ADG76" s="44"/>
      <c r="ADH76" s="44"/>
      <c r="ADI76" s="44"/>
      <c r="ADJ76" s="44"/>
      <c r="ADK76" s="44"/>
      <c r="ADL76" s="44"/>
      <c r="ADM76" s="44"/>
      <c r="ADN76" s="44"/>
      <c r="ADO76" s="44"/>
      <c r="ADP76" s="44"/>
      <c r="ADQ76" s="44"/>
      <c r="ADR76" s="44"/>
      <c r="ADS76" s="44"/>
      <c r="ADT76" s="44"/>
      <c r="ADU76" s="44"/>
      <c r="ADV76" s="44"/>
      <c r="ADW76" s="44"/>
      <c r="ADX76" s="44"/>
      <c r="ADY76" s="44"/>
      <c r="ADZ76" s="44"/>
      <c r="AEA76" s="44"/>
      <c r="AEB76" s="44"/>
      <c r="AEC76" s="44"/>
      <c r="AED76" s="44"/>
      <c r="AEE76" s="44"/>
      <c r="AEF76" s="44"/>
      <c r="AEG76" s="44"/>
      <c r="AEH76" s="44"/>
      <c r="AEI76" s="44"/>
      <c r="AEJ76" s="44"/>
      <c r="AEK76" s="44"/>
      <c r="AEL76" s="44"/>
      <c r="AEM76" s="44"/>
      <c r="AEN76" s="44"/>
      <c r="AEO76" s="44"/>
      <c r="AEP76" s="44"/>
      <c r="AEQ76" s="44"/>
      <c r="AER76" s="44"/>
      <c r="AES76" s="44"/>
      <c r="AET76" s="44"/>
      <c r="AEU76" s="44"/>
      <c r="AEV76" s="44"/>
      <c r="AEW76" s="44"/>
      <c r="AEX76" s="44"/>
      <c r="AEY76" s="44"/>
      <c r="AEZ76" s="44"/>
      <c r="AFA76" s="44"/>
      <c r="AFB76" s="44"/>
      <c r="AFC76" s="44"/>
      <c r="AFD76" s="44"/>
      <c r="AFE76" s="44"/>
      <c r="AFF76" s="44"/>
      <c r="AFG76" s="44"/>
      <c r="AFH76" s="44"/>
      <c r="AFI76" s="44"/>
      <c r="AFJ76" s="44"/>
      <c r="AFK76" s="44"/>
      <c r="AFL76" s="44"/>
      <c r="AFM76" s="44"/>
      <c r="AFN76" s="44"/>
      <c r="AFO76" s="44"/>
      <c r="AFP76" s="44"/>
      <c r="AFQ76" s="44"/>
      <c r="AFR76" s="44"/>
      <c r="AFS76" s="44"/>
      <c r="AFT76" s="44"/>
      <c r="AFU76" s="44"/>
      <c r="AFV76" s="44"/>
      <c r="AFW76" s="44"/>
      <c r="AFX76" s="44"/>
      <c r="AFY76" s="44"/>
      <c r="AFZ76" s="44"/>
      <c r="AGA76" s="44"/>
      <c r="AGB76" s="44"/>
      <c r="AGC76" s="44"/>
      <c r="AGD76" s="44"/>
      <c r="AGE76" s="44"/>
      <c r="AGF76" s="44"/>
      <c r="AGG76" s="44"/>
      <c r="AGH76" s="44"/>
      <c r="AGI76" s="44"/>
      <c r="AGJ76" s="44"/>
      <c r="AGK76" s="44"/>
      <c r="AGL76" s="44"/>
      <c r="AGM76" s="44"/>
      <c r="AGN76" s="44"/>
      <c r="AGO76" s="44"/>
      <c r="AGP76" s="44"/>
      <c r="AGQ76" s="44"/>
      <c r="AGR76" s="44"/>
      <c r="AGS76" s="44"/>
      <c r="AGT76" s="44"/>
      <c r="AGU76" s="44"/>
      <c r="AGV76" s="44"/>
      <c r="AGW76" s="44"/>
      <c r="AGX76" s="44"/>
      <c r="AGY76" s="44"/>
      <c r="AGZ76" s="44"/>
      <c r="AHA76" s="44"/>
      <c r="AHB76" s="44"/>
      <c r="AHC76" s="44"/>
      <c r="AHD76" s="44"/>
      <c r="AHE76" s="44"/>
      <c r="AHF76" s="44"/>
      <c r="AHG76" s="44"/>
      <c r="AHH76" s="44"/>
      <c r="AHI76" s="44"/>
      <c r="AHJ76" s="44"/>
      <c r="AHK76" s="44"/>
      <c r="AHL76" s="44"/>
      <c r="AHM76" s="44"/>
      <c r="AHN76" s="44"/>
      <c r="AHO76" s="44"/>
      <c r="AHP76" s="44"/>
      <c r="AHQ76" s="44"/>
      <c r="AHR76" s="44"/>
      <c r="AHS76" s="44"/>
      <c r="AHT76" s="44"/>
      <c r="AHU76" s="44"/>
      <c r="AHV76" s="44"/>
      <c r="AHW76" s="44"/>
      <c r="AHX76" s="44"/>
      <c r="AHY76" s="44"/>
      <c r="AHZ76" s="44"/>
      <c r="AIA76" s="44"/>
      <c r="AIB76" s="44"/>
      <c r="AIC76" s="44"/>
      <c r="AID76" s="44"/>
      <c r="AIE76" s="44"/>
      <c r="AIF76" s="44"/>
      <c r="AIG76" s="44"/>
      <c r="AIH76" s="44"/>
      <c r="AII76" s="44"/>
      <c r="AIJ76" s="44"/>
      <c r="AIK76" s="44"/>
      <c r="AIL76" s="44"/>
      <c r="AIM76" s="44"/>
      <c r="AIN76" s="44"/>
      <c r="AIO76" s="44"/>
      <c r="AIP76" s="44"/>
      <c r="AIQ76" s="44"/>
      <c r="AIR76" s="44"/>
      <c r="AIS76" s="44"/>
      <c r="AIT76" s="44"/>
      <c r="AIU76" s="44"/>
      <c r="AIV76" s="44"/>
      <c r="AIW76" s="44"/>
      <c r="AIX76" s="44"/>
      <c r="AIY76" s="44"/>
      <c r="AIZ76" s="44"/>
      <c r="AJA76" s="44"/>
      <c r="AJB76" s="44"/>
      <c r="AJC76" s="44"/>
      <c r="AJD76" s="44"/>
      <c r="AJE76" s="44"/>
      <c r="AJF76" s="44"/>
      <c r="AJG76" s="44"/>
      <c r="AJH76" s="44"/>
      <c r="AJI76" s="44"/>
      <c r="AJJ76" s="44"/>
      <c r="AJK76" s="44"/>
      <c r="AJL76" s="44"/>
      <c r="AJM76" s="44"/>
      <c r="AJN76" s="44"/>
      <c r="AJO76" s="44"/>
      <c r="AJP76" s="44"/>
      <c r="AJQ76" s="44"/>
      <c r="AJR76" s="44"/>
      <c r="AJS76" s="44"/>
      <c r="AJT76" s="44"/>
      <c r="AJU76" s="44"/>
      <c r="AJV76" s="44"/>
      <c r="AJW76" s="44"/>
      <c r="AJX76" s="44"/>
      <c r="AJY76" s="44"/>
      <c r="AJZ76" s="44"/>
      <c r="AKA76" s="44"/>
      <c r="AKB76" s="44"/>
      <c r="AKC76" s="44"/>
      <c r="AKD76" s="44"/>
      <c r="AKE76" s="44"/>
      <c r="AKF76" s="44"/>
      <c r="AKG76" s="44"/>
      <c r="AKH76" s="44"/>
      <c r="AKI76" s="44"/>
      <c r="AKJ76" s="44"/>
      <c r="AKK76" s="44"/>
      <c r="AKL76" s="44"/>
      <c r="AKM76" s="44"/>
      <c r="AKN76" s="44"/>
      <c r="AKO76" s="44"/>
      <c r="AKP76" s="44"/>
      <c r="AKQ76" s="44"/>
      <c r="AKR76" s="44"/>
      <c r="AKS76" s="44"/>
      <c r="AKT76" s="44"/>
      <c r="AKU76" s="44"/>
      <c r="AKV76" s="44"/>
      <c r="AKW76" s="44"/>
      <c r="AKX76" s="44"/>
      <c r="AKY76" s="44"/>
      <c r="AKZ76" s="44"/>
      <c r="ALA76" s="44"/>
      <c r="ALB76" s="44"/>
      <c r="ALC76" s="44"/>
      <c r="ALD76" s="44"/>
      <c r="ALE76" s="44"/>
      <c r="ALF76" s="44"/>
      <c r="ALG76" s="44"/>
      <c r="ALH76" s="44"/>
      <c r="ALI76" s="44"/>
      <c r="ALJ76" s="44"/>
      <c r="ALK76" s="44"/>
      <c r="ALL76" s="44"/>
      <c r="ALM76" s="44"/>
      <c r="ALN76" s="44"/>
      <c r="ALO76" s="44"/>
      <c r="ALP76" s="44"/>
      <c r="ALQ76" s="44"/>
      <c r="ALR76" s="44"/>
      <c r="ALS76" s="44"/>
      <c r="ALT76" s="44"/>
      <c r="ALU76" s="44"/>
      <c r="ALV76" s="44"/>
      <c r="ALW76" s="44"/>
      <c r="ALX76" s="44"/>
      <c r="ALY76" s="44"/>
      <c r="ALZ76" s="44"/>
      <c r="AMA76" s="44"/>
      <c r="AMB76" s="44"/>
      <c r="AMC76" s="44"/>
      <c r="AMD76" s="44"/>
      <c r="AME76" s="44"/>
      <c r="AMF76" s="44"/>
      <c r="AMG76" s="44"/>
    </row>
    <row r="77" spans="1:1024" ht="14.25">
      <c r="A77" s="96"/>
      <c r="B77" s="96"/>
      <c r="C77" s="96"/>
      <c r="D77" s="96"/>
      <c r="E77" s="96"/>
      <c r="F77" s="2"/>
      <c r="G77" s="2"/>
      <c r="H77" s="2"/>
      <c r="I77" s="2"/>
      <c r="J77" s="5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54"/>
    </row>
    <row r="78" spans="1:1024" s="76" customFormat="1" ht="11.25">
      <c r="A78" s="97" t="s">
        <v>112</v>
      </c>
      <c r="B78" s="97"/>
      <c r="C78" s="97"/>
      <c r="D78" s="97"/>
      <c r="E78" s="97"/>
      <c r="F78" s="75"/>
    </row>
    <row r="79" spans="1:1024" s="76" customFormat="1" ht="11.25">
      <c r="A79" s="98" t="s">
        <v>109</v>
      </c>
      <c r="B79" s="98"/>
      <c r="C79" s="98"/>
      <c r="D79" s="98"/>
      <c r="E79" s="98"/>
      <c r="F79" s="75"/>
    </row>
    <row r="80" spans="1:1024" s="11" customFormat="1" ht="11.25">
      <c r="A80" s="55"/>
      <c r="B80" s="55"/>
      <c r="C80" s="55"/>
      <c r="D80" s="55"/>
      <c r="E80" s="55"/>
      <c r="F80" s="56"/>
    </row>
    <row r="81" spans="1:1024" ht="14.25">
      <c r="A81" s="2"/>
      <c r="B81" s="57" t="s">
        <v>95</v>
      </c>
      <c r="C81" s="92"/>
      <c r="D81" s="92"/>
      <c r="E81" s="92"/>
      <c r="F81" s="92"/>
      <c r="G81" s="92"/>
      <c r="H81" s="58"/>
      <c r="I81" s="59"/>
      <c r="J81" s="5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54"/>
      <c r="AMI81" s="54"/>
      <c r="AMJ81" s="54"/>
    </row>
    <row r="82" spans="1:1024" ht="14.25">
      <c r="A82" s="2"/>
      <c r="B82" s="57"/>
      <c r="C82" s="60" t="s">
        <v>96</v>
      </c>
      <c r="D82" s="60"/>
      <c r="E82" s="60"/>
      <c r="F82" s="60"/>
      <c r="G82" s="60"/>
      <c r="H82" s="58"/>
      <c r="I82" s="59"/>
      <c r="J82" s="5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54"/>
      <c r="AMI82" s="54"/>
      <c r="AMJ82" s="54"/>
    </row>
    <row r="83" spans="1:1024" ht="14.25">
      <c r="A83" s="2"/>
      <c r="B83" s="61"/>
      <c r="C83" s="62" t="s">
        <v>97</v>
      </c>
      <c r="D83" s="61"/>
      <c r="E83" s="61"/>
      <c r="F83" s="61"/>
      <c r="G83" s="61"/>
      <c r="H83" s="63"/>
      <c r="I83" s="61"/>
      <c r="J83" s="5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54"/>
      <c r="AMI83" s="54"/>
      <c r="AMJ83" s="54"/>
    </row>
    <row r="84" spans="1:1024" ht="14.25">
      <c r="A84" s="2"/>
      <c r="B84" s="61"/>
      <c r="C84" s="62" t="s">
        <v>98</v>
      </c>
      <c r="D84" s="61"/>
      <c r="E84" s="61"/>
      <c r="F84" s="61"/>
      <c r="G84" s="61"/>
      <c r="H84" s="63"/>
      <c r="I84" s="61"/>
      <c r="J84" s="5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54"/>
      <c r="AMI84" s="54"/>
      <c r="AMJ84" s="54"/>
    </row>
    <row r="85" spans="1:1024" ht="14.25">
      <c r="A85" s="2"/>
      <c r="B85" s="61"/>
      <c r="C85" s="93" t="s">
        <v>99</v>
      </c>
      <c r="D85" s="93"/>
      <c r="E85" s="93"/>
      <c r="F85" s="93"/>
      <c r="G85" s="93"/>
      <c r="H85" s="63"/>
      <c r="I85" s="61"/>
      <c r="J85" s="5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54"/>
      <c r="AMI85" s="54"/>
      <c r="AMJ85" s="54"/>
    </row>
    <row r="86" spans="1:1024">
      <c r="B86" s="64"/>
      <c r="C86" s="90" t="s">
        <v>128</v>
      </c>
      <c r="D86" s="90"/>
      <c r="E86" s="90"/>
      <c r="F86" s="64"/>
      <c r="G86" s="64"/>
      <c r="H86" s="65"/>
      <c r="I86" s="64"/>
    </row>
    <row r="87" spans="1:1024">
      <c r="B87" s="64"/>
      <c r="C87" s="64"/>
      <c r="D87" s="64"/>
      <c r="E87" s="64"/>
      <c r="F87" s="64"/>
      <c r="G87" s="64"/>
      <c r="H87" s="65"/>
      <c r="I87" s="64"/>
    </row>
  </sheetData>
  <mergeCells count="40">
    <mergeCell ref="A30:E30"/>
    <mergeCell ref="A43:E43"/>
    <mergeCell ref="A52:E52"/>
    <mergeCell ref="A56:E56"/>
    <mergeCell ref="E1:L1"/>
    <mergeCell ref="E2:L2"/>
    <mergeCell ref="E3:L3"/>
    <mergeCell ref="E4:L4"/>
    <mergeCell ref="A5:L5"/>
    <mergeCell ref="G8:G9"/>
    <mergeCell ref="H8:K8"/>
    <mergeCell ref="A58:E58"/>
    <mergeCell ref="A61:E61"/>
    <mergeCell ref="A45:E45"/>
    <mergeCell ref="A48:E48"/>
    <mergeCell ref="A11:L11"/>
    <mergeCell ref="A7:A9"/>
    <mergeCell ref="B7:B9"/>
    <mergeCell ref="C7:C9"/>
    <mergeCell ref="D7:D9"/>
    <mergeCell ref="E7:E9"/>
    <mergeCell ref="F7:F9"/>
    <mergeCell ref="G7:K7"/>
    <mergeCell ref="L7:L9"/>
    <mergeCell ref="A18:E18"/>
    <mergeCell ref="C86:E86"/>
    <mergeCell ref="A50:E50"/>
    <mergeCell ref="A63:E63"/>
    <mergeCell ref="C81:G81"/>
    <mergeCell ref="C85:G85"/>
    <mergeCell ref="A74:E74"/>
    <mergeCell ref="A75:E75"/>
    <mergeCell ref="A76:E76"/>
    <mergeCell ref="A77:E77"/>
    <mergeCell ref="A78:E78"/>
    <mergeCell ref="A79:E79"/>
    <mergeCell ref="A67:L67"/>
    <mergeCell ref="A69:E69"/>
    <mergeCell ref="A65:E65"/>
    <mergeCell ref="A66:E66"/>
  </mergeCells>
  <phoneticPr fontId="13" type="noConversion"/>
  <printOptions horizontalCentered="1"/>
  <pageMargins left="0.70866141732283472" right="0.70866141732283472" top="0.98425196850393704" bottom="0.6889763779527559" header="0.23622047244094491" footer="0.11811023622047245"/>
  <pageSetup paperSize="9" scale="65" fitToWidth="0" fitToHeight="0" pageOrder="overThenDown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" width="10.75" customWidth="1"/>
    <col min="2" max="1024" width="8.75" customWidth="1"/>
    <col min="1025" max="1025" width="9" customWidth="1"/>
  </cols>
  <sheetData/>
  <pageMargins left="0.78740157480314998" right="0.38188976377952816" top="0.79842519685039415" bottom="0.84842519685039408" header="0.40472440944881904" footer="0.45472440944881903"/>
  <pageSetup paperSize="0" scale="65" fitToWidth="0" fitToHeight="0" pageOrder="overThenDown" orientation="portrait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10.75" customWidth="1"/>
    <col min="2" max="1024" width="8.75" customWidth="1"/>
    <col min="1025" max="1025" width="9" customWidth="1"/>
  </cols>
  <sheetData/>
  <pageMargins left="0.78740157480314998" right="0.38188976377952816" top="0.79842519685039415" bottom="0.84842519685039408" header="0.40472440944881904" footer="0.45472440944881903"/>
  <pageSetup paperSize="0" scale="65" fitToWidth="0" fitToHeight="0" pageOrder="overThenDown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09_11_2019</vt:lpstr>
      <vt:lpstr>Sheet2</vt:lpstr>
      <vt:lpstr>Sheet3</vt:lpstr>
      <vt:lpstr>'09_11_2019'!Obszar_wydruku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aneta.wielgus</dc:creator>
  <cp:lastModifiedBy>edyta.bialek</cp:lastModifiedBy>
  <cp:revision>37</cp:revision>
  <cp:lastPrinted>2020-10-14T13:44:23Z</cp:lastPrinted>
  <dcterms:created xsi:type="dcterms:W3CDTF">2009-04-16T11:32:48Z</dcterms:created>
  <dcterms:modified xsi:type="dcterms:W3CDTF">2020-10-20T07:09:26Z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